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PLAN nabór 22_25" sheetId="1" r:id="rId1"/>
  </sheets>
  <definedNames>
    <definedName name="_xlnm.Print_Area" localSheetId="0">'PLAN nabór 22_25'!$C$1:$CL$76</definedName>
  </definedNames>
  <calcPr fullCalcOnLoad="1"/>
</workbook>
</file>

<file path=xl/sharedStrings.xml><?xml version="1.0" encoding="utf-8"?>
<sst xmlns="http://schemas.openxmlformats.org/spreadsheetml/2006/main" count="329" uniqueCount="158">
  <si>
    <t>Państwowa Wyższa Szkoła Zawodowa</t>
  </si>
  <si>
    <t>PLAN STUDIÓW</t>
  </si>
  <si>
    <t>im. Jana Amosa Komeńskiego w Lesznie</t>
  </si>
  <si>
    <t xml:space="preserve">Kierunek: </t>
  </si>
  <si>
    <t>Pedagogika</t>
  </si>
  <si>
    <t xml:space="preserve">Studia: </t>
  </si>
  <si>
    <t>Liczba godzin zajęć w semestrach</t>
  </si>
  <si>
    <t>L.p.</t>
  </si>
  <si>
    <t>Nazwa przedmiotu</t>
  </si>
  <si>
    <t>z tego</t>
  </si>
  <si>
    <t>sem  I</t>
  </si>
  <si>
    <t>sem  II</t>
  </si>
  <si>
    <t>W</t>
  </si>
  <si>
    <t>Ć</t>
  </si>
  <si>
    <t>Psychologia</t>
  </si>
  <si>
    <t>Socjologia</t>
  </si>
  <si>
    <t>Anatomia</t>
  </si>
  <si>
    <t>A</t>
  </si>
  <si>
    <t>B</t>
  </si>
  <si>
    <t>ZP</t>
  </si>
  <si>
    <t>RAZEM</t>
  </si>
  <si>
    <t>PZ</t>
  </si>
  <si>
    <t>SEM</t>
  </si>
  <si>
    <t>PIELĘGNIARSTWO</t>
  </si>
  <si>
    <t>Fizjologia</t>
  </si>
  <si>
    <t>Patologia</t>
  </si>
  <si>
    <t>Genetyka</t>
  </si>
  <si>
    <t>Biochemia i biofizyka</t>
  </si>
  <si>
    <t>Farmakologia</t>
  </si>
  <si>
    <t>Mikrobiologia i parazytologia</t>
  </si>
  <si>
    <t>Radiologia</t>
  </si>
  <si>
    <t>Zdrowie publiczne</t>
  </si>
  <si>
    <t>Język angielski</t>
  </si>
  <si>
    <t>C</t>
  </si>
  <si>
    <t>D</t>
  </si>
  <si>
    <t>Promocja zdrowia</t>
  </si>
  <si>
    <t>Dietetyka</t>
  </si>
  <si>
    <t xml:space="preserve">Położnictwo, ginekologia </t>
  </si>
  <si>
    <t>Ogólna liczba godzin</t>
  </si>
  <si>
    <t>Choroby wewnętrzne</t>
  </si>
  <si>
    <t xml:space="preserve">Pediatria </t>
  </si>
  <si>
    <t xml:space="preserve">Chirurgia </t>
  </si>
  <si>
    <t xml:space="preserve">Psychiatria </t>
  </si>
  <si>
    <t xml:space="preserve">Anestezjologia  </t>
  </si>
  <si>
    <t>Neurologia</t>
  </si>
  <si>
    <t xml:space="preserve">Geriatria </t>
  </si>
  <si>
    <t>E</t>
  </si>
  <si>
    <t>ECTS 1</t>
  </si>
  <si>
    <t>ECTS 2</t>
  </si>
  <si>
    <t>ECTS 3</t>
  </si>
  <si>
    <t>ECTS (1+2+3)</t>
  </si>
  <si>
    <t>ZAL</t>
  </si>
  <si>
    <t>INSTYTUT ZDROWIA I KULTURY FIZYCZNEJ</t>
  </si>
  <si>
    <t>Kod                                                                                                                                                                                                                                                                             przedmiotu</t>
  </si>
  <si>
    <t>IZKFP-1-A</t>
  </si>
  <si>
    <t>IZKFP-1- F</t>
  </si>
  <si>
    <t xml:space="preserve"> IZKFP-1-FA</t>
  </si>
  <si>
    <t>IZKFP-1-G</t>
  </si>
  <si>
    <t>IZKFP-1-BB</t>
  </si>
  <si>
    <t>IZKFP-1-P</t>
  </si>
  <si>
    <t>IZKFP-1-PS</t>
  </si>
  <si>
    <t>IZKFP-1-S</t>
  </si>
  <si>
    <t>IZKFP-1-PE</t>
  </si>
  <si>
    <t>IZKFP-1-ZP</t>
  </si>
  <si>
    <t>IZKFP-1-JA</t>
  </si>
  <si>
    <t>IZKFP-1-PP</t>
  </si>
  <si>
    <t>IZKFP-1-PZ</t>
  </si>
  <si>
    <t>IZKFP-1-POZ</t>
  </si>
  <si>
    <t>IZKFP-1-D</t>
  </si>
  <si>
    <t>IZKFP-1-BF</t>
  </si>
  <si>
    <t xml:space="preserve">IZKFP-1-CWiPI </t>
  </si>
  <si>
    <t>IZKFP-1-PiPPD</t>
  </si>
  <si>
    <t>IZKFP-1-CHiPCH</t>
  </si>
  <si>
    <t>IZKFP-1-PGiPPG</t>
  </si>
  <si>
    <t>IZKFP-1-PiPPS</t>
  </si>
  <si>
    <t>IZKFP-1-AiPwZŻ</t>
  </si>
  <si>
    <t>IZKFP-1-NiPN</t>
  </si>
  <si>
    <t>IZKFP-1-GiPG</t>
  </si>
  <si>
    <t>IZKFP-1-OP</t>
  </si>
  <si>
    <t>IZKFP-1-PRM</t>
  </si>
  <si>
    <t>Podstawy kultury akademickiej</t>
  </si>
  <si>
    <t>Prawo medyczne</t>
  </si>
  <si>
    <t>IZKFP-1-PM</t>
  </si>
  <si>
    <t>Etyka zawodu pielęgniarki</t>
  </si>
  <si>
    <t>IZKFP-1-EZP</t>
  </si>
  <si>
    <t>Zakażenia szpitalne</t>
  </si>
  <si>
    <t>Podstawy rehabilitacji</t>
  </si>
  <si>
    <t>Badania naukowe w pielęgniarstwie</t>
  </si>
  <si>
    <t>Wychowanie fizyczne</t>
  </si>
  <si>
    <t>IZKFP-1-OPP</t>
  </si>
  <si>
    <t>IZKFP-1-ZS</t>
  </si>
  <si>
    <t>IZKFP-1-BNwP</t>
  </si>
  <si>
    <t>PWSZ-1-WF</t>
  </si>
  <si>
    <t>OGÓLNA LICZBA GODZ. -  4795 godz.</t>
  </si>
  <si>
    <t>E-ZO-ZAL</t>
  </si>
  <si>
    <t>ZO</t>
  </si>
  <si>
    <t>Organizacja pracy pielęgniarskiej</t>
  </si>
  <si>
    <t>Zatwierdzony przez Senat PWSZ w Lesznie</t>
  </si>
  <si>
    <t>PWSZ-1-PA</t>
  </si>
  <si>
    <t>System informacji w ochronie zdrowia</t>
  </si>
  <si>
    <t>IZKFP-1-POD</t>
  </si>
  <si>
    <t>IZKFP-1-PRH</t>
  </si>
  <si>
    <t>IZKFP-1-SD</t>
  </si>
  <si>
    <t>sem  III</t>
  </si>
  <si>
    <t>sem  IV</t>
  </si>
  <si>
    <t>sem  V</t>
  </si>
  <si>
    <t>sem  VI</t>
  </si>
  <si>
    <t>IZKFP-1-MiP</t>
  </si>
  <si>
    <t>IZKFP-1-R</t>
  </si>
  <si>
    <t>IZKFP-1-SIwOZ</t>
  </si>
  <si>
    <t>NAUKI PODSTAWOWE</t>
  </si>
  <si>
    <t>NAUKI SPOŁECZNE I HUMANISTYCZNE</t>
  </si>
  <si>
    <t>NAUKI W ZAKRESIE PODSTAW OPIEKI PIELĘGNIARSKIEJ</t>
  </si>
  <si>
    <t>NAUKI W ZAKRESIE OPIEKI SPECJALISTYCZNEJ</t>
  </si>
  <si>
    <t xml:space="preserve">IZKFP-1-ZF          
IZKFP-1-ZF-JM                                                                                                                                                                                                                                                                                                                                                                                                                                                                                                 IZKFP-1-ZF-WwZOZ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</si>
  <si>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Czcionka tekstu podstawowego"/>
        <family val="0"/>
      </rPr>
      <t>Załącznik nr..........</t>
    </r>
    <r>
      <rPr>
        <sz val="11"/>
        <color indexed="8"/>
        <rFont val="Czcionka tekstu podstawowego"/>
        <family val="0"/>
      </rPr>
      <t xml:space="preserve">
do programu studiów
 dla kierunku pielęgniarstwo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PWSZ w Lesznie</t>
    </r>
    <r>
      <rPr>
        <sz val="11"/>
        <color indexed="10"/>
        <rFont val="Czcionka tekstu podstawowego"/>
        <family val="0"/>
      </rPr>
      <t xml:space="preserve">
</t>
    </r>
  </si>
  <si>
    <t>RAZEM:</t>
  </si>
  <si>
    <t>RAZEM GODZIN w roku</t>
  </si>
  <si>
    <t>RAZEM GODZIN w semestrach</t>
  </si>
  <si>
    <t>LEGENDA:</t>
  </si>
  <si>
    <t>ZP-zajęcia praktyczne-  1100 godz.</t>
  </si>
  <si>
    <t>SEM-seminarium- 30 godz.</t>
  </si>
  <si>
    <t>PS</t>
  </si>
  <si>
    <t>PS- pracownia specjalistyczna -  240 godz.</t>
  </si>
  <si>
    <t>Podstawy pielęgniarstwa*</t>
  </si>
  <si>
    <t>Badanie fizykalne*</t>
  </si>
  <si>
    <t>i pielęgniarstwo internistyczne**</t>
  </si>
  <si>
    <t>i pielęgniarstwo pediatryczne**</t>
  </si>
  <si>
    <t>i pielęgniarstwo chirurgiczne**</t>
  </si>
  <si>
    <t>i pielęgniarstwo położniczo-ginekologiczne**</t>
  </si>
  <si>
    <t>i pielęgniarstwo geriatryczne**</t>
  </si>
  <si>
    <t>Pielęgniarstwo opieki długoterminowej**</t>
  </si>
  <si>
    <t>i pielęgniarstwo neurologiczne**</t>
  </si>
  <si>
    <t>i pielęgniarstwo psychiatryczne**</t>
  </si>
  <si>
    <t>i pielęgniarstwo w zagrożeniu życia**</t>
  </si>
  <si>
    <t>Opieka paliatywna**</t>
  </si>
  <si>
    <t>* PS z przedmiotów: podstawy pielęgniarstwa, badanie fizykalne i podstawy ratownictwa medycznego w całości realizowane w MCSM</t>
  </si>
  <si>
    <t>Podstawy ratownictwa medycznego*</t>
  </si>
  <si>
    <t>Podstawowa opieka zdrowotna**</t>
  </si>
  <si>
    <t>KSZTAŁCENIE OGÓLNE</t>
  </si>
  <si>
    <t>Pierwszego stopnia, stacjonarne - nabór 2022/2025</t>
  </si>
  <si>
    <t>PWK</t>
  </si>
  <si>
    <t xml:space="preserve">PWK </t>
  </si>
  <si>
    <t>PWK- praca własna kierowana-  700 godz.</t>
  </si>
  <si>
    <t>W-wykłady-  1065 godz.</t>
  </si>
  <si>
    <t xml:space="preserve">Ć-ćwiczenia-  460 godz. </t>
  </si>
  <si>
    <t xml:space="preserve">*** Przygotowanie pracy dyplomowej i przygotowanie do egzamninu dyplomowego            </t>
  </si>
  <si>
    <t xml:space="preserve">** Wymiar godz. ZP z pielęgniarstw z zakresu podstaw opieki pielęgniarskiej oraz opieki specjalistycznej realizowanych w MCSM ustalany jest corocznie (min.  5% godz. przewidzianych na ZP) </t>
  </si>
  <si>
    <t>Seminarium dyplomowe ***</t>
  </si>
  <si>
    <t>Egzamin dyplomowy ***</t>
  </si>
  <si>
    <t>PW</t>
  </si>
  <si>
    <t>godz./1 ECTS</t>
  </si>
  <si>
    <t>30
35</t>
  </si>
  <si>
    <t xml:space="preserve">Zajęcia fakultatywne do wyboru:                                                                             
Język migowy                                                                                                                                                                                                                                                                                                                                                                                                                                                                                                                                                                        Współpraca w zespołach opieki zdrowotnej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</si>
  <si>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PZ-praktyki zawodowe-  1200 godz. (śródroczne i wakacyjne)</t>
  </si>
  <si>
    <t>60
65</t>
  </si>
  <si>
    <t>w dniu 30.08.2022r.</t>
  </si>
  <si>
    <r>
      <rPr>
        <b/>
        <u val="single"/>
        <sz val="14"/>
        <color indexed="8"/>
        <rFont val="Calibri"/>
        <family val="2"/>
      </rPr>
      <t>PRZEDMIOT NIEOBOWIĄZKOWY</t>
    </r>
    <r>
      <rPr>
        <b/>
        <sz val="14"/>
        <color indexed="8"/>
        <rFont val="Calibri"/>
        <family val="2"/>
      </rPr>
      <t xml:space="preserve"> - Język obcy w wymiarze 60 godz. (30 godz. sem. 2 i 30 godz. sem. 3; O ECTS). 
Do wyboru:     poziom podstawowy - język francuski, język hiszpański, język niemiecki, język rosyjski; 
                            poziom rozszerzony - język niemiecki.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</si>
</sst>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FF0000"/>
      <name val="Czcionka tekstu podstawowego"/>
      <family val="0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0F47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11" fillId="0" borderId="0" xfId="54" applyFont="1" applyAlignment="1">
      <alignment/>
      <protection/>
    </xf>
    <xf numFmtId="0" fontId="12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11" fillId="0" borderId="0" xfId="54" applyFont="1" applyFill="1" applyBorder="1" applyAlignment="1">
      <alignment vertical="center"/>
      <protection/>
    </xf>
    <xf numFmtId="3" fontId="12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0" xfId="54" applyFont="1" applyAlignment="1" quotePrefix="1">
      <alignment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10" fillId="0" borderId="0" xfId="54" applyFont="1" applyAlignment="1">
      <alignment horizontal="center"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4" applyFont="1" applyAlignment="1">
      <alignment horizontal="center" vertical="center"/>
      <protection/>
    </xf>
    <xf numFmtId="0" fontId="12" fillId="0" borderId="0" xfId="54" applyFont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12" fillId="0" borderId="0" xfId="54" applyFont="1" applyAlignment="1" quotePrefix="1">
      <alignment horizontal="left" vertical="center"/>
      <protection/>
    </xf>
    <xf numFmtId="0" fontId="11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7" fillId="33" borderId="10" xfId="54" applyFont="1" applyFill="1" applyBorder="1" applyAlignment="1">
      <alignment horizontal="center" textRotation="90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7" fillId="34" borderId="12" xfId="54" applyFont="1" applyFill="1" applyBorder="1" applyAlignment="1">
      <alignment horizontal="center"/>
      <protection/>
    </xf>
    <xf numFmtId="0" fontId="7" fillId="34" borderId="13" xfId="54" applyFont="1" applyFill="1" applyBorder="1" applyAlignment="1">
      <alignment horizontal="center"/>
      <protection/>
    </xf>
    <xf numFmtId="0" fontId="7" fillId="34" borderId="14" xfId="54" applyFont="1" applyFill="1" applyBorder="1" applyAlignment="1">
      <alignment horizontal="center"/>
      <protection/>
    </xf>
    <xf numFmtId="0" fontId="7" fillId="35" borderId="14" xfId="54" applyFont="1" applyFill="1" applyBorder="1" applyAlignment="1">
      <alignment horizontal="center" textRotation="90"/>
      <protection/>
    </xf>
    <xf numFmtId="0" fontId="7" fillId="35" borderId="15" xfId="54" applyFont="1" applyFill="1" applyBorder="1" applyAlignment="1">
      <alignment horizontal="center" textRotation="90"/>
      <protection/>
    </xf>
    <xf numFmtId="0" fontId="7" fillId="0" borderId="16" xfId="54" applyFont="1" applyBorder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7" fillId="0" borderId="18" xfId="54" applyFont="1" applyFill="1" applyBorder="1" applyAlignment="1">
      <alignment horizontal="center"/>
      <protection/>
    </xf>
    <xf numFmtId="0" fontId="7" fillId="35" borderId="18" xfId="54" applyFont="1" applyFill="1" applyBorder="1" applyAlignment="1">
      <alignment horizontal="center" textRotation="90"/>
      <protection/>
    </xf>
    <xf numFmtId="0" fontId="7" fillId="34" borderId="0" xfId="54" applyFont="1" applyFill="1" applyBorder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0" fontId="7" fillId="35" borderId="20" xfId="54" applyFont="1" applyFill="1" applyBorder="1" applyAlignment="1">
      <alignment horizontal="center" textRotation="90"/>
      <protection/>
    </xf>
    <xf numFmtId="0" fontId="7" fillId="0" borderId="0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4" xfId="54" applyFont="1" applyFill="1" applyBorder="1" applyAlignment="1">
      <alignment horizontal="center"/>
      <protection/>
    </xf>
    <xf numFmtId="0" fontId="18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12" fillId="0" borderId="0" xfId="54" applyFont="1" applyAlignment="1" quotePrefix="1">
      <alignment horizontal="center" vertical="center" wrapText="1"/>
      <protection/>
    </xf>
    <xf numFmtId="0" fontId="12" fillId="0" borderId="0" xfId="54" applyFont="1" applyFill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 quotePrefix="1">
      <alignment horizontal="left" vertical="center"/>
      <protection/>
    </xf>
    <xf numFmtId="0" fontId="4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Alignment="1" quotePrefix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0" xfId="54" applyFont="1" applyFill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75" fillId="0" borderId="0" xfId="0" applyFont="1" applyFill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8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left" vertical="center"/>
      <protection/>
    </xf>
    <xf numFmtId="0" fontId="9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left"/>
      <protection/>
    </xf>
    <xf numFmtId="0" fontId="7" fillId="0" borderId="13" xfId="54" applyFont="1" applyFill="1" applyBorder="1" applyAlignment="1">
      <alignment horizontal="center"/>
      <protection/>
    </xf>
    <xf numFmtId="0" fontId="74" fillId="0" borderId="0" xfId="0" applyFont="1" applyAlignment="1">
      <alignment horizontal="center" vertical="center"/>
    </xf>
    <xf numFmtId="0" fontId="76" fillId="0" borderId="0" xfId="0" applyFont="1" applyFill="1" applyAlignment="1">
      <alignment vertical="top" wrapText="1"/>
    </xf>
    <xf numFmtId="0" fontId="77" fillId="0" borderId="22" xfId="0" applyFont="1" applyBorder="1" applyAlignment="1">
      <alignment horizontal="center" vertical="center"/>
    </xf>
    <xf numFmtId="0" fontId="24" fillId="36" borderId="23" xfId="54" applyFont="1" applyFill="1" applyBorder="1" applyAlignment="1">
      <alignment horizontal="center" vertical="center"/>
      <protection/>
    </xf>
    <xf numFmtId="0" fontId="24" fillId="36" borderId="24" xfId="54" applyFont="1" applyFill="1" applyBorder="1" applyAlignment="1">
      <alignment horizontal="center" vertical="center"/>
      <protection/>
    </xf>
    <xf numFmtId="0" fontId="24" fillId="36" borderId="25" xfId="54" applyFont="1" applyFill="1" applyBorder="1" applyAlignment="1">
      <alignment horizontal="center" vertical="center"/>
      <protection/>
    </xf>
    <xf numFmtId="0" fontId="24" fillId="36" borderId="26" xfId="54" applyFont="1" applyFill="1" applyBorder="1" applyAlignment="1">
      <alignment horizontal="center" vertical="center"/>
      <protection/>
    </xf>
    <xf numFmtId="0" fontId="24" fillId="36" borderId="27" xfId="54" applyFont="1" applyFill="1" applyBorder="1" applyAlignment="1">
      <alignment horizontal="center" vertical="center"/>
      <protection/>
    </xf>
    <xf numFmtId="0" fontId="24" fillId="36" borderId="28" xfId="54" applyFont="1" applyFill="1" applyBorder="1" applyAlignment="1">
      <alignment horizontal="center" vertical="center"/>
      <protection/>
    </xf>
    <xf numFmtId="0" fontId="77" fillId="0" borderId="0" xfId="0" applyFont="1" applyAlignment="1">
      <alignment/>
    </xf>
    <xf numFmtId="171" fontId="77" fillId="0" borderId="22" xfId="0" applyNumberFormat="1" applyFont="1" applyBorder="1" applyAlignment="1">
      <alignment horizontal="center" vertical="center"/>
    </xf>
    <xf numFmtId="0" fontId="25" fillId="0" borderId="29" xfId="54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 quotePrefix="1">
      <alignment horizontal="left" vertical="center"/>
      <protection/>
    </xf>
    <xf numFmtId="0" fontId="25" fillId="0" borderId="31" xfId="54" applyFont="1" applyFill="1" applyBorder="1" applyAlignment="1">
      <alignment horizontal="left" vertical="center"/>
      <protection/>
    </xf>
    <xf numFmtId="0" fontId="25" fillId="34" borderId="32" xfId="54" applyFont="1" applyFill="1" applyBorder="1" applyAlignment="1">
      <alignment horizontal="center" vertical="center"/>
      <protection/>
    </xf>
    <xf numFmtId="0" fontId="25" fillId="34" borderId="33" xfId="54" applyFont="1" applyFill="1" applyBorder="1" applyAlignment="1">
      <alignment horizontal="center" vertical="center"/>
      <protection/>
    </xf>
    <xf numFmtId="0" fontId="25" fillId="34" borderId="30" xfId="54" applyFont="1" applyFill="1" applyBorder="1" applyAlignment="1">
      <alignment horizontal="center" vertical="center"/>
      <protection/>
    </xf>
    <xf numFmtId="0" fontId="25" fillId="35" borderId="30" xfId="54" applyFont="1" applyFill="1" applyBorder="1" applyAlignment="1">
      <alignment horizontal="center" vertical="center"/>
      <protection/>
    </xf>
    <xf numFmtId="0" fontId="25" fillId="35" borderId="34" xfId="54" applyFont="1" applyFill="1" applyBorder="1" applyAlignment="1">
      <alignment horizontal="center" vertical="center"/>
      <protection/>
    </xf>
    <xf numFmtId="0" fontId="78" fillId="33" borderId="33" xfId="54" applyFont="1" applyFill="1" applyBorder="1" applyAlignment="1">
      <alignment horizontal="center" vertical="center"/>
      <protection/>
    </xf>
    <xf numFmtId="0" fontId="24" fillId="37" borderId="34" xfId="54" applyFont="1" applyFill="1" applyBorder="1" applyAlignment="1">
      <alignment horizontal="center" vertical="center"/>
      <protection/>
    </xf>
    <xf numFmtId="0" fontId="25" fillId="0" borderId="29" xfId="54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>
      <alignment horizontal="center" vertical="center"/>
      <protection/>
    </xf>
    <xf numFmtId="0" fontId="25" fillId="35" borderId="30" xfId="54" applyFont="1" applyFill="1" applyBorder="1" applyAlignment="1">
      <alignment horizontal="center" vertical="center"/>
      <protection/>
    </xf>
    <xf numFmtId="0" fontId="25" fillId="35" borderId="31" xfId="54" applyFont="1" applyFill="1" applyBorder="1" applyAlignment="1">
      <alignment horizontal="center" vertical="center"/>
      <protection/>
    </xf>
    <xf numFmtId="0" fontId="24" fillId="33" borderId="33" xfId="54" applyFont="1" applyFill="1" applyBorder="1" applyAlignment="1">
      <alignment horizontal="center" vertical="center"/>
      <protection/>
    </xf>
    <xf numFmtId="0" fontId="24" fillId="37" borderId="34" xfId="54" applyFont="1" applyFill="1" applyBorder="1" applyAlignment="1">
      <alignment horizontal="center" vertical="center"/>
      <protection/>
    </xf>
    <xf numFmtId="0" fontId="25" fillId="34" borderId="29" xfId="54" applyFont="1" applyFill="1" applyBorder="1" applyAlignment="1">
      <alignment horizontal="center" vertical="center"/>
      <protection/>
    </xf>
    <xf numFmtId="0" fontId="25" fillId="34" borderId="30" xfId="54" applyFont="1" applyFill="1" applyBorder="1" applyAlignment="1">
      <alignment horizontal="center" vertical="center"/>
      <protection/>
    </xf>
    <xf numFmtId="0" fontId="25" fillId="35" borderId="31" xfId="54" applyFont="1" applyFill="1" applyBorder="1" applyAlignment="1">
      <alignment horizontal="center" vertical="center"/>
      <protection/>
    </xf>
    <xf numFmtId="0" fontId="24" fillId="33" borderId="34" xfId="54" applyFont="1" applyFill="1" applyBorder="1" applyAlignment="1">
      <alignment horizontal="center" vertical="center"/>
      <protection/>
    </xf>
    <xf numFmtId="0" fontId="25" fillId="0" borderId="33" xfId="54" applyFont="1" applyFill="1" applyBorder="1" applyAlignment="1">
      <alignment horizontal="center" vertical="center"/>
      <protection/>
    </xf>
    <xf numFmtId="0" fontId="25" fillId="35" borderId="34" xfId="54" applyFont="1" applyFill="1" applyBorder="1" applyAlignment="1">
      <alignment horizontal="center" vertical="center"/>
      <protection/>
    </xf>
    <xf numFmtId="0" fontId="24" fillId="38" borderId="34" xfId="54" applyFont="1" applyFill="1" applyBorder="1" applyAlignment="1">
      <alignment horizontal="center" vertical="center"/>
      <protection/>
    </xf>
    <xf numFmtId="0" fontId="24" fillId="33" borderId="33" xfId="54" applyFont="1" applyFill="1" applyBorder="1" applyAlignment="1">
      <alignment horizontal="center" vertical="center"/>
      <protection/>
    </xf>
    <xf numFmtId="0" fontId="25" fillId="33" borderId="33" xfId="54" applyFont="1" applyFill="1" applyBorder="1" applyAlignment="1">
      <alignment horizontal="center" vertical="center"/>
      <protection/>
    </xf>
    <xf numFmtId="0" fontId="25" fillId="33" borderId="34" xfId="54" applyFont="1" applyFill="1" applyBorder="1" applyAlignment="1">
      <alignment horizontal="center" vertical="center"/>
      <protection/>
    </xf>
    <xf numFmtId="0" fontId="25" fillId="0" borderId="35" xfId="54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 quotePrefix="1">
      <alignment horizontal="left" vertical="center"/>
      <protection/>
    </xf>
    <xf numFmtId="0" fontId="25" fillId="0" borderId="36" xfId="54" applyFont="1" applyFill="1" applyBorder="1" applyAlignment="1">
      <alignment horizontal="left" vertical="center"/>
      <protection/>
    </xf>
    <xf numFmtId="0" fontId="25" fillId="34" borderId="37" xfId="54" applyFont="1" applyFill="1" applyBorder="1" applyAlignment="1">
      <alignment horizontal="center" vertical="center"/>
      <protection/>
    </xf>
    <xf numFmtId="0" fontId="25" fillId="34" borderId="38" xfId="54" applyFont="1" applyFill="1" applyBorder="1" applyAlignment="1">
      <alignment horizontal="center" vertical="center"/>
      <protection/>
    </xf>
    <xf numFmtId="0" fontId="25" fillId="34" borderId="22" xfId="54" applyFont="1" applyFill="1" applyBorder="1" applyAlignment="1">
      <alignment horizontal="center" vertical="center"/>
      <protection/>
    </xf>
    <xf numFmtId="0" fontId="25" fillId="35" borderId="22" xfId="54" applyFont="1" applyFill="1" applyBorder="1" applyAlignment="1">
      <alignment horizontal="center" vertical="center"/>
      <protection/>
    </xf>
    <xf numFmtId="0" fontId="25" fillId="35" borderId="39" xfId="54" applyFont="1" applyFill="1" applyBorder="1" applyAlignment="1">
      <alignment horizontal="center" vertical="center"/>
      <protection/>
    </xf>
    <xf numFmtId="0" fontId="24" fillId="33" borderId="38" xfId="54" applyFont="1" applyFill="1" applyBorder="1" applyAlignment="1">
      <alignment horizontal="center" vertical="center"/>
      <protection/>
    </xf>
    <xf numFmtId="0" fontId="24" fillId="37" borderId="39" xfId="54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>
      <alignment horizontal="center" vertical="center"/>
      <protection/>
    </xf>
    <xf numFmtId="0" fontId="25" fillId="35" borderId="22" xfId="54" applyFont="1" applyFill="1" applyBorder="1" applyAlignment="1">
      <alignment horizontal="center" vertical="center"/>
      <protection/>
    </xf>
    <xf numFmtId="0" fontId="25" fillId="35" borderId="36" xfId="54" applyFont="1" applyFill="1" applyBorder="1" applyAlignment="1">
      <alignment horizontal="center" vertical="center"/>
      <protection/>
    </xf>
    <xf numFmtId="0" fontId="24" fillId="33" borderId="38" xfId="54" applyFont="1" applyFill="1" applyBorder="1" applyAlignment="1">
      <alignment horizontal="center" vertical="center"/>
      <protection/>
    </xf>
    <xf numFmtId="0" fontId="24" fillId="33" borderId="39" xfId="54" applyFont="1" applyFill="1" applyBorder="1" applyAlignment="1">
      <alignment horizontal="center" vertical="center"/>
      <protection/>
    </xf>
    <xf numFmtId="0" fontId="25" fillId="34" borderId="35" xfId="54" applyFont="1" applyFill="1" applyBorder="1" applyAlignment="1">
      <alignment horizontal="center" vertical="center"/>
      <protection/>
    </xf>
    <xf numFmtId="0" fontId="25" fillId="34" borderId="22" xfId="54" applyFont="1" applyFill="1" applyBorder="1" applyAlignment="1">
      <alignment horizontal="center" vertical="center"/>
      <protection/>
    </xf>
    <xf numFmtId="0" fontId="25" fillId="35" borderId="36" xfId="54" applyFont="1" applyFill="1" applyBorder="1" applyAlignment="1">
      <alignment horizontal="center" vertical="center"/>
      <protection/>
    </xf>
    <xf numFmtId="0" fontId="24" fillId="37" borderId="39" xfId="54" applyFont="1" applyFill="1" applyBorder="1" applyAlignment="1">
      <alignment horizontal="center" vertical="center"/>
      <protection/>
    </xf>
    <xf numFmtId="0" fontId="25" fillId="0" borderId="38" xfId="54" applyFont="1" applyFill="1" applyBorder="1" applyAlignment="1">
      <alignment horizontal="center" vertical="center"/>
      <protection/>
    </xf>
    <xf numFmtId="0" fontId="25" fillId="35" borderId="39" xfId="54" applyFont="1" applyFill="1" applyBorder="1" applyAlignment="1">
      <alignment horizontal="center" vertical="center"/>
      <protection/>
    </xf>
    <xf numFmtId="0" fontId="25" fillId="33" borderId="39" xfId="54" applyFont="1" applyFill="1" applyBorder="1" applyAlignment="1">
      <alignment horizontal="center" vertical="center"/>
      <protection/>
    </xf>
    <xf numFmtId="0" fontId="24" fillId="38" borderId="38" xfId="54" applyFont="1" applyFill="1" applyBorder="1" applyAlignment="1">
      <alignment horizontal="center" vertical="center"/>
      <protection/>
    </xf>
    <xf numFmtId="0" fontId="24" fillId="38" borderId="39" xfId="54" applyFont="1" applyFill="1" applyBorder="1" applyAlignment="1">
      <alignment horizontal="center" vertical="center"/>
      <protection/>
    </xf>
    <xf numFmtId="0" fontId="25" fillId="33" borderId="38" xfId="54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5" xfId="54" applyFont="1" applyBorder="1" applyAlignment="1">
      <alignment horizontal="center" vertical="center"/>
      <protection/>
    </xf>
    <xf numFmtId="0" fontId="25" fillId="0" borderId="22" xfId="54" applyFont="1" applyBorder="1" applyAlignment="1">
      <alignment horizontal="center" vertical="center"/>
      <protection/>
    </xf>
    <xf numFmtId="0" fontId="25" fillId="34" borderId="35" xfId="54" applyFont="1" applyFill="1" applyBorder="1" applyAlignment="1">
      <alignment horizontal="center" vertical="center"/>
      <protection/>
    </xf>
    <xf numFmtId="0" fontId="25" fillId="0" borderId="38" xfId="54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33" borderId="39" xfId="54" applyFont="1" applyFill="1" applyBorder="1" applyAlignment="1">
      <alignment horizontal="center" vertical="center"/>
      <protection/>
    </xf>
    <xf numFmtId="0" fontId="77" fillId="0" borderId="22" xfId="0" applyFont="1" applyFill="1" applyBorder="1" applyAlignment="1">
      <alignment horizontal="center" vertical="center"/>
    </xf>
    <xf numFmtId="0" fontId="77" fillId="39" borderId="22" xfId="0" applyFont="1" applyFill="1" applyBorder="1" applyAlignment="1">
      <alignment horizontal="center" vertical="center"/>
    </xf>
    <xf numFmtId="0" fontId="78" fillId="33" borderId="38" xfId="54" applyFont="1" applyFill="1" applyBorder="1" applyAlignment="1">
      <alignment horizontal="center" vertical="center"/>
      <protection/>
    </xf>
    <xf numFmtId="0" fontId="25" fillId="33" borderId="38" xfId="54" applyFont="1" applyFill="1" applyBorder="1" applyAlignment="1">
      <alignment horizontal="center" vertical="center"/>
      <protection/>
    </xf>
    <xf numFmtId="0" fontId="25" fillId="0" borderId="40" xfId="52" applyFont="1" applyFill="1" applyBorder="1" applyAlignment="1">
      <alignment horizontal="left" vertical="center" wrapText="1"/>
      <protection/>
    </xf>
    <xf numFmtId="0" fontId="25" fillId="0" borderId="41" xfId="52" applyFont="1" applyFill="1" applyBorder="1" applyAlignment="1">
      <alignment horizontal="left" vertical="center" wrapText="1"/>
      <protection/>
    </xf>
    <xf numFmtId="0" fontId="25" fillId="34" borderId="42" xfId="54" applyFont="1" applyFill="1" applyBorder="1" applyAlignment="1">
      <alignment horizontal="center" vertical="center"/>
      <protection/>
    </xf>
    <xf numFmtId="0" fontId="25" fillId="34" borderId="43" xfId="54" applyFont="1" applyFill="1" applyBorder="1" applyAlignment="1">
      <alignment horizontal="center" vertical="center"/>
      <protection/>
    </xf>
    <xf numFmtId="0" fontId="25" fillId="34" borderId="40" xfId="54" applyFont="1" applyFill="1" applyBorder="1" applyAlignment="1">
      <alignment horizontal="center" vertical="center"/>
      <protection/>
    </xf>
    <xf numFmtId="0" fontId="25" fillId="35" borderId="40" xfId="54" applyFont="1" applyFill="1" applyBorder="1" applyAlignment="1">
      <alignment horizontal="center" vertical="center"/>
      <protection/>
    </xf>
    <xf numFmtId="0" fontId="25" fillId="35" borderId="44" xfId="54" applyFont="1" applyFill="1" applyBorder="1" applyAlignment="1">
      <alignment horizontal="center" vertical="center"/>
      <protection/>
    </xf>
    <xf numFmtId="0" fontId="24" fillId="33" borderId="43" xfId="54" applyFont="1" applyFill="1" applyBorder="1" applyAlignment="1">
      <alignment horizontal="center" vertical="center"/>
      <protection/>
    </xf>
    <xf numFmtId="0" fontId="24" fillId="33" borderId="44" xfId="54" applyFont="1" applyFill="1" applyBorder="1" applyAlignment="1">
      <alignment horizontal="center" vertical="center"/>
      <protection/>
    </xf>
    <xf numFmtId="0" fontId="25" fillId="0" borderId="45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>
      <alignment horizontal="center" vertical="center"/>
      <protection/>
    </xf>
    <xf numFmtId="0" fontId="25" fillId="35" borderId="41" xfId="54" applyFont="1" applyFill="1" applyBorder="1" applyAlignment="1">
      <alignment horizontal="center" vertical="center"/>
      <protection/>
    </xf>
    <xf numFmtId="0" fontId="24" fillId="38" borderId="43" xfId="54" applyFont="1" applyFill="1" applyBorder="1" applyAlignment="1">
      <alignment horizontal="center" vertical="center"/>
      <protection/>
    </xf>
    <xf numFmtId="0" fontId="24" fillId="38" borderId="44" xfId="54" applyFont="1" applyFill="1" applyBorder="1" applyAlignment="1">
      <alignment horizontal="center" vertical="center"/>
      <protection/>
    </xf>
    <xf numFmtId="0" fontId="25" fillId="34" borderId="45" xfId="54" applyFont="1" applyFill="1" applyBorder="1" applyAlignment="1">
      <alignment horizontal="center" vertical="center"/>
      <protection/>
    </xf>
    <xf numFmtId="0" fontId="25" fillId="38" borderId="43" xfId="54" applyFont="1" applyFill="1" applyBorder="1" applyAlignment="1">
      <alignment horizontal="center" vertical="center"/>
      <protection/>
    </xf>
    <xf numFmtId="0" fontId="25" fillId="38" borderId="44" xfId="54" applyFont="1" applyFill="1" applyBorder="1" applyAlignment="1">
      <alignment horizontal="center" vertical="center"/>
      <protection/>
    </xf>
    <xf numFmtId="0" fontId="25" fillId="0" borderId="43" xfId="54" applyFont="1" applyFill="1" applyBorder="1" applyAlignment="1">
      <alignment horizontal="center" vertical="center"/>
      <protection/>
    </xf>
    <xf numFmtId="0" fontId="77" fillId="0" borderId="0" xfId="0" applyFont="1" applyFill="1" applyAlignment="1">
      <alignment/>
    </xf>
    <xf numFmtId="0" fontId="25" fillId="0" borderId="35" xfId="54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>
      <alignment horizontal="center" vertical="center"/>
      <protection/>
    </xf>
    <xf numFmtId="0" fontId="25" fillId="0" borderId="38" xfId="54" applyFont="1" applyFill="1" applyBorder="1" applyAlignment="1">
      <alignment horizontal="center" vertical="center"/>
      <protection/>
    </xf>
    <xf numFmtId="0" fontId="25" fillId="0" borderId="45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 quotePrefix="1">
      <alignment horizontal="left" vertical="center"/>
      <protection/>
    </xf>
    <xf numFmtId="0" fontId="25" fillId="0" borderId="41" xfId="54" applyFont="1" applyFill="1" applyBorder="1" applyAlignment="1">
      <alignment horizontal="left" vertical="center"/>
      <protection/>
    </xf>
    <xf numFmtId="0" fontId="24" fillId="37" borderId="44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>
      <alignment horizontal="center" vertical="center"/>
      <protection/>
    </xf>
    <xf numFmtId="0" fontId="25" fillId="35" borderId="40" xfId="54" applyFont="1" applyFill="1" applyBorder="1" applyAlignment="1">
      <alignment horizontal="center" vertical="center"/>
      <protection/>
    </xf>
    <xf numFmtId="0" fontId="25" fillId="35" borderId="41" xfId="54" applyFont="1" applyFill="1" applyBorder="1" applyAlignment="1">
      <alignment horizontal="center" vertical="center"/>
      <protection/>
    </xf>
    <xf numFmtId="0" fontId="25" fillId="34" borderId="45" xfId="54" applyFont="1" applyFill="1" applyBorder="1" applyAlignment="1">
      <alignment horizontal="center" vertical="center"/>
      <protection/>
    </xf>
    <xf numFmtId="0" fontId="25" fillId="34" borderId="40" xfId="54" applyFont="1" applyFill="1" applyBorder="1" applyAlignment="1">
      <alignment horizontal="center" vertical="center"/>
      <protection/>
    </xf>
    <xf numFmtId="0" fontId="25" fillId="0" borderId="43" xfId="54" applyFont="1" applyFill="1" applyBorder="1" applyAlignment="1">
      <alignment horizontal="center" vertical="center"/>
      <protection/>
    </xf>
    <xf numFmtId="0" fontId="25" fillId="35" borderId="44" xfId="54" applyFont="1" applyFill="1" applyBorder="1" applyAlignment="1">
      <alignment horizontal="center" vertical="center"/>
      <protection/>
    </xf>
    <xf numFmtId="0" fontId="24" fillId="37" borderId="44" xfId="54" applyFont="1" applyFill="1" applyBorder="1" applyAlignment="1">
      <alignment horizontal="center" vertical="center"/>
      <protection/>
    </xf>
    <xf numFmtId="0" fontId="25" fillId="33" borderId="43" xfId="54" applyFont="1" applyFill="1" applyBorder="1" applyAlignment="1">
      <alignment horizontal="center" vertical="center"/>
      <protection/>
    </xf>
    <xf numFmtId="0" fontId="76" fillId="0" borderId="22" xfId="0" applyFont="1" applyBorder="1" applyAlignment="1">
      <alignment horizontal="center" vertical="center"/>
    </xf>
    <xf numFmtId="0" fontId="24" fillId="36" borderId="23" xfId="54" applyFont="1" applyFill="1" applyBorder="1" applyAlignment="1">
      <alignment horizontal="center" vertical="center"/>
      <protection/>
    </xf>
    <xf numFmtId="0" fontId="76" fillId="0" borderId="0" xfId="0" applyFont="1" applyAlignment="1">
      <alignment/>
    </xf>
    <xf numFmtId="0" fontId="79" fillId="0" borderId="29" xfId="0" applyFont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79" fillId="0" borderId="31" xfId="0" applyFont="1" applyBorder="1" applyAlignment="1">
      <alignment vertical="center"/>
    </xf>
    <xf numFmtId="0" fontId="25" fillId="0" borderId="33" xfId="54" applyFont="1" applyFill="1" applyBorder="1" applyAlignment="1">
      <alignment horizontal="center" vertical="center"/>
      <protection/>
    </xf>
    <xf numFmtId="0" fontId="79" fillId="0" borderId="35" xfId="0" applyFont="1" applyBorder="1" applyAlignment="1">
      <alignment horizontal="center" vertical="center"/>
    </xf>
    <xf numFmtId="0" fontId="79" fillId="0" borderId="22" xfId="0" applyFont="1" applyFill="1" applyBorder="1" applyAlignment="1">
      <alignment vertical="center"/>
    </xf>
    <xf numFmtId="0" fontId="79" fillId="0" borderId="36" xfId="0" applyFont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79" fillId="0" borderId="36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77" fillId="39" borderId="0" xfId="0" applyFont="1" applyFill="1" applyAlignment="1">
      <alignment horizontal="center" wrapText="1"/>
    </xf>
    <xf numFmtId="0" fontId="77" fillId="0" borderId="22" xfId="0" applyFont="1" applyFill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/>
    </xf>
    <xf numFmtId="0" fontId="79" fillId="0" borderId="40" xfId="0" applyFont="1" applyFill="1" applyBorder="1" applyAlignment="1">
      <alignment vertical="center" wrapText="1"/>
    </xf>
    <xf numFmtId="0" fontId="79" fillId="0" borderId="41" xfId="0" applyFont="1" applyFill="1" applyBorder="1" applyAlignment="1">
      <alignment vertical="center" wrapText="1"/>
    </xf>
    <xf numFmtId="0" fontId="25" fillId="33" borderId="44" xfId="54" applyFont="1" applyFill="1" applyBorder="1" applyAlignment="1">
      <alignment horizontal="center" vertical="center"/>
      <protection/>
    </xf>
    <xf numFmtId="0" fontId="24" fillId="33" borderId="44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left" vertical="center"/>
      <protection/>
    </xf>
    <xf numFmtId="0" fontId="25" fillId="0" borderId="46" xfId="54" applyFont="1" applyFill="1" applyBorder="1" applyAlignment="1">
      <alignment horizontal="center" vertical="center"/>
      <protection/>
    </xf>
    <xf numFmtId="0" fontId="25" fillId="0" borderId="47" xfId="54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>
      <alignment horizontal="left" vertical="center"/>
      <protection/>
    </xf>
    <xf numFmtId="0" fontId="25" fillId="0" borderId="40" xfId="54" applyFont="1" applyFill="1" applyBorder="1" applyAlignment="1">
      <alignment horizontal="left" vertical="center"/>
      <protection/>
    </xf>
    <xf numFmtId="0" fontId="80" fillId="0" borderId="22" xfId="0" applyFont="1" applyFill="1" applyBorder="1" applyAlignment="1">
      <alignment horizontal="center" vertical="center"/>
    </xf>
    <xf numFmtId="0" fontId="25" fillId="0" borderId="30" xfId="54" applyFont="1" applyFill="1" applyBorder="1" applyAlignment="1">
      <alignment horizontal="left" vertical="center" wrapText="1"/>
      <protection/>
    </xf>
    <xf numFmtId="0" fontId="25" fillId="0" borderId="40" xfId="54" applyFont="1" applyFill="1" applyBorder="1" applyAlignment="1">
      <alignment horizontal="left" vertical="center" wrapText="1"/>
      <protection/>
    </xf>
    <xf numFmtId="0" fontId="25" fillId="0" borderId="47" xfId="54" applyFont="1" applyFill="1" applyBorder="1" applyAlignment="1">
      <alignment horizontal="left" vertical="center" wrapText="1"/>
      <protection/>
    </xf>
    <xf numFmtId="0" fontId="25" fillId="34" borderId="43" xfId="54" applyFont="1" applyFill="1" applyBorder="1" applyAlignment="1">
      <alignment vertical="center"/>
      <protection/>
    </xf>
    <xf numFmtId="0" fontId="25" fillId="34" borderId="33" xfId="54" applyFont="1" applyFill="1" applyBorder="1" applyAlignment="1">
      <alignment vertical="center"/>
      <protection/>
    </xf>
    <xf numFmtId="0" fontId="25" fillId="34" borderId="43" xfId="54" applyFont="1" applyFill="1" applyBorder="1" applyAlignment="1">
      <alignment vertical="center"/>
      <protection/>
    </xf>
    <xf numFmtId="0" fontId="25" fillId="34" borderId="33" xfId="54" applyFont="1" applyFill="1" applyBorder="1" applyAlignment="1">
      <alignment vertical="center"/>
      <protection/>
    </xf>
    <xf numFmtId="0" fontId="25" fillId="0" borderId="22" xfId="54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vertical="center"/>
    </xf>
    <xf numFmtId="0" fontId="25" fillId="0" borderId="40" xfId="54" applyFont="1" applyBorder="1" applyAlignment="1">
      <alignment horizontal="center" vertical="center"/>
      <protection/>
    </xf>
    <xf numFmtId="0" fontId="25" fillId="0" borderId="36" xfId="54" applyFont="1" applyFill="1" applyBorder="1" applyAlignment="1">
      <alignment horizontal="left" vertical="center" wrapText="1"/>
      <protection/>
    </xf>
    <xf numFmtId="0" fontId="25" fillId="0" borderId="22" xfId="54" applyFont="1" applyFill="1" applyBorder="1" applyAlignment="1">
      <alignment horizontal="left" vertical="center"/>
      <protection/>
    </xf>
    <xf numFmtId="0" fontId="25" fillId="38" borderId="38" xfId="54" applyFont="1" applyFill="1" applyBorder="1" applyAlignment="1">
      <alignment horizontal="center" vertical="center"/>
      <protection/>
    </xf>
    <xf numFmtId="0" fontId="25" fillId="38" borderId="39" xfId="54" applyFont="1" applyFill="1" applyBorder="1" applyAlignment="1">
      <alignment horizontal="center" vertical="center"/>
      <protection/>
    </xf>
    <xf numFmtId="0" fontId="24" fillId="38" borderId="38" xfId="54" applyFont="1" applyFill="1" applyBorder="1" applyAlignment="1">
      <alignment horizontal="center" vertical="center"/>
      <protection/>
    </xf>
    <xf numFmtId="0" fontId="24" fillId="38" borderId="39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>
      <alignment horizontal="left" vertical="center"/>
      <protection/>
    </xf>
    <xf numFmtId="0" fontId="25" fillId="0" borderId="45" xfId="54" applyFont="1" applyBorder="1" applyAlignment="1">
      <alignment horizontal="center" vertical="center"/>
      <protection/>
    </xf>
    <xf numFmtId="0" fontId="25" fillId="0" borderId="43" xfId="54" applyFont="1" applyBorder="1" applyAlignment="1">
      <alignment horizontal="center" vertical="center"/>
      <protection/>
    </xf>
    <xf numFmtId="0" fontId="77" fillId="0" borderId="0" xfId="0" applyFont="1" applyAlignment="1">
      <alignment horizontal="center" vertical="center"/>
    </xf>
    <xf numFmtId="0" fontId="25" fillId="36" borderId="48" xfId="54" applyFont="1" applyFill="1" applyBorder="1" applyAlignment="1">
      <alignment vertical="center"/>
      <protection/>
    </xf>
    <xf numFmtId="0" fontId="25" fillId="36" borderId="23" xfId="54" applyFont="1" applyFill="1" applyBorder="1" applyAlignment="1">
      <alignment horizontal="center" vertical="center"/>
      <protection/>
    </xf>
    <xf numFmtId="0" fontId="25" fillId="36" borderId="49" xfId="54" applyFont="1" applyFill="1" applyBorder="1" applyAlignment="1">
      <alignment horizontal="center" vertical="center"/>
      <protection/>
    </xf>
    <xf numFmtId="0" fontId="25" fillId="36" borderId="25" xfId="54" applyFont="1" applyFill="1" applyBorder="1" applyAlignment="1">
      <alignment horizontal="center" vertical="center"/>
      <protection/>
    </xf>
    <xf numFmtId="0" fontId="25" fillId="36" borderId="48" xfId="54" applyFont="1" applyFill="1" applyBorder="1" applyAlignment="1">
      <alignment horizontal="center" vertical="center"/>
      <protection/>
    </xf>
    <xf numFmtId="0" fontId="25" fillId="0" borderId="50" xfId="54" applyFont="1" applyFill="1" applyBorder="1" applyAlignment="1">
      <alignment horizontal="center" vertical="center"/>
      <protection/>
    </xf>
    <xf numFmtId="0" fontId="25" fillId="35" borderId="50" xfId="54" applyFont="1" applyFill="1" applyBorder="1" applyAlignment="1">
      <alignment horizontal="center" vertical="center"/>
      <protection/>
    </xf>
    <xf numFmtId="0" fontId="25" fillId="35" borderId="51" xfId="54" applyFont="1" applyFill="1" applyBorder="1" applyAlignment="1">
      <alignment horizontal="center" vertical="center"/>
      <protection/>
    </xf>
    <xf numFmtId="0" fontId="25" fillId="34" borderId="46" xfId="54" applyFont="1" applyFill="1" applyBorder="1" applyAlignment="1">
      <alignment horizontal="center" vertical="center"/>
      <protection/>
    </xf>
    <xf numFmtId="0" fontId="25" fillId="34" borderId="50" xfId="54" applyFont="1" applyFill="1" applyBorder="1" applyAlignment="1">
      <alignment horizontal="center" vertical="center"/>
      <protection/>
    </xf>
    <xf numFmtId="0" fontId="25" fillId="35" borderId="51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 quotePrefix="1">
      <alignment horizontal="left" vertical="center" wrapText="1"/>
      <protection/>
    </xf>
    <xf numFmtId="0" fontId="25" fillId="34" borderId="52" xfId="54" applyFont="1" applyFill="1" applyBorder="1" applyAlignment="1">
      <alignment horizontal="center" vertical="center"/>
      <protection/>
    </xf>
    <xf numFmtId="0" fontId="25" fillId="34" borderId="53" xfId="54" applyFont="1" applyFill="1" applyBorder="1" applyAlignment="1">
      <alignment horizontal="center" vertical="center"/>
      <protection/>
    </xf>
    <xf numFmtId="0" fontId="25" fillId="34" borderId="54" xfId="54" applyFont="1" applyFill="1" applyBorder="1" applyAlignment="1">
      <alignment horizontal="center" vertical="center"/>
      <protection/>
    </xf>
    <xf numFmtId="0" fontId="25" fillId="34" borderId="13" xfId="54" applyFont="1" applyFill="1" applyBorder="1" applyAlignment="1">
      <alignment horizontal="center" vertical="center"/>
      <protection/>
    </xf>
    <xf numFmtId="0" fontId="25" fillId="35" borderId="54" xfId="54" applyFont="1" applyFill="1" applyBorder="1" applyAlignment="1">
      <alignment horizontal="center" vertical="center"/>
      <protection/>
    </xf>
    <xf numFmtId="0" fontId="25" fillId="35" borderId="55" xfId="54" applyFont="1" applyFill="1" applyBorder="1" applyAlignment="1">
      <alignment horizontal="center" vertical="center"/>
      <protection/>
    </xf>
    <xf numFmtId="0" fontId="24" fillId="33" borderId="53" xfId="54" applyFont="1" applyFill="1" applyBorder="1" applyAlignment="1">
      <alignment horizontal="center" vertical="center"/>
      <protection/>
    </xf>
    <xf numFmtId="0" fontId="24" fillId="33" borderId="55" xfId="54" applyFont="1" applyFill="1" applyBorder="1" applyAlignment="1">
      <alignment horizontal="center" vertical="center"/>
      <protection/>
    </xf>
    <xf numFmtId="0" fontId="25" fillId="34" borderId="43" xfId="54" applyFont="1" applyFill="1" applyBorder="1" applyAlignment="1">
      <alignment horizontal="center" vertical="center"/>
      <protection/>
    </xf>
    <xf numFmtId="0" fontId="24" fillId="33" borderId="15" xfId="54" applyFont="1" applyFill="1" applyBorder="1" applyAlignment="1">
      <alignment horizontal="center" vertical="center"/>
      <protection/>
    </xf>
    <xf numFmtId="3" fontId="24" fillId="40" borderId="56" xfId="54" applyNumberFormat="1" applyFont="1" applyFill="1" applyBorder="1" applyAlignment="1">
      <alignment horizontal="center" vertical="center"/>
      <protection/>
    </xf>
    <xf numFmtId="3" fontId="24" fillId="40" borderId="54" xfId="54" applyNumberFormat="1" applyFont="1" applyFill="1" applyBorder="1" applyAlignment="1">
      <alignment horizontal="center" vertical="center"/>
      <protection/>
    </xf>
    <xf numFmtId="3" fontId="24" fillId="40" borderId="27" xfId="54" applyNumberFormat="1" applyFont="1" applyFill="1" applyBorder="1" applyAlignment="1">
      <alignment horizontal="center" vertical="center"/>
      <protection/>
    </xf>
    <xf numFmtId="3" fontId="24" fillId="41" borderId="54" xfId="54" applyNumberFormat="1" applyFont="1" applyFill="1" applyBorder="1" applyAlignment="1">
      <alignment horizontal="center" vertical="center"/>
      <protection/>
    </xf>
    <xf numFmtId="3" fontId="24" fillId="41" borderId="57" xfId="54" applyNumberFormat="1" applyFont="1" applyFill="1" applyBorder="1" applyAlignment="1">
      <alignment horizontal="center" vertical="center"/>
      <protection/>
    </xf>
    <xf numFmtId="3" fontId="24" fillId="40" borderId="24" xfId="54" applyNumberFormat="1" applyFont="1" applyFill="1" applyBorder="1" applyAlignment="1">
      <alignment horizontal="center" vertical="center"/>
      <protection/>
    </xf>
    <xf numFmtId="3" fontId="24" fillId="42" borderId="58" xfId="54" applyNumberFormat="1" applyFont="1" applyFill="1" applyBorder="1" applyAlignment="1">
      <alignment horizontal="center" vertical="center"/>
      <protection/>
    </xf>
    <xf numFmtId="3" fontId="24" fillId="40" borderId="25" xfId="54" applyNumberFormat="1" applyFont="1" applyFill="1" applyBorder="1" applyAlignment="1">
      <alignment horizontal="center" vertical="center"/>
      <protection/>
    </xf>
    <xf numFmtId="3" fontId="24" fillId="41" borderId="27" xfId="54" applyNumberFormat="1" applyFont="1" applyFill="1" applyBorder="1" applyAlignment="1">
      <alignment horizontal="center" vertical="center"/>
      <protection/>
    </xf>
    <xf numFmtId="3" fontId="24" fillId="41" borderId="28" xfId="54" applyNumberFormat="1" applyFont="1" applyFill="1" applyBorder="1" applyAlignment="1">
      <alignment horizontal="center" vertical="center"/>
      <protection/>
    </xf>
    <xf numFmtId="3" fontId="24" fillId="39" borderId="25" xfId="54" applyNumberFormat="1" applyFont="1" applyFill="1" applyBorder="1" applyAlignment="1">
      <alignment horizontal="center" vertical="center"/>
      <protection/>
    </xf>
    <xf numFmtId="3" fontId="24" fillId="42" borderId="26" xfId="54" applyNumberFormat="1" applyFont="1" applyFill="1" applyBorder="1" applyAlignment="1">
      <alignment horizontal="center" vertical="center"/>
      <protection/>
    </xf>
    <xf numFmtId="3" fontId="24" fillId="40" borderId="23" xfId="54" applyNumberFormat="1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24" fillId="0" borderId="0" xfId="54" applyFont="1" applyAlignment="1" quotePrefix="1">
      <alignment/>
      <protection/>
    </xf>
    <xf numFmtId="0" fontId="76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5" xfId="54" applyFont="1" applyFill="1" applyBorder="1" applyAlignment="1">
      <alignment vertical="center"/>
      <protection/>
    </xf>
    <xf numFmtId="0" fontId="25" fillId="0" borderId="59" xfId="54" applyFont="1" applyFill="1" applyBorder="1" applyAlignment="1">
      <alignment vertical="center"/>
      <protection/>
    </xf>
    <xf numFmtId="0" fontId="84" fillId="0" borderId="21" xfId="0" applyFont="1" applyBorder="1" applyAlignment="1">
      <alignment vertical="center"/>
    </xf>
    <xf numFmtId="0" fontId="22" fillId="31" borderId="0" xfId="0" applyFont="1" applyFill="1" applyAlignment="1">
      <alignment horizontal="left" vertical="top" wrapText="1"/>
    </xf>
    <xf numFmtId="0" fontId="76" fillId="31" borderId="0" xfId="0" applyFont="1" applyFill="1" applyAlignment="1">
      <alignment horizontal="left" vertical="top" wrapText="1"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25" fillId="34" borderId="40" xfId="54" applyFont="1" applyFill="1" applyBorder="1" applyAlignment="1">
      <alignment horizontal="center" vertical="center"/>
      <protection/>
    </xf>
    <xf numFmtId="0" fontId="25" fillId="34" borderId="30" xfId="54" applyFont="1" applyFill="1" applyBorder="1" applyAlignment="1">
      <alignment horizontal="center" vertical="center"/>
      <protection/>
    </xf>
    <xf numFmtId="0" fontId="24" fillId="38" borderId="44" xfId="54" applyFont="1" applyFill="1" applyBorder="1" applyAlignment="1">
      <alignment horizontal="center" vertical="center"/>
      <protection/>
    </xf>
    <xf numFmtId="0" fontId="24" fillId="38" borderId="34" xfId="54" applyFont="1" applyFill="1" applyBorder="1" applyAlignment="1">
      <alignment horizontal="center" vertical="center"/>
      <protection/>
    </xf>
    <xf numFmtId="0" fontId="24" fillId="33" borderId="43" xfId="54" applyFont="1" applyFill="1" applyBorder="1" applyAlignment="1">
      <alignment horizontal="center" vertical="center"/>
      <protection/>
    </xf>
    <xf numFmtId="0" fontId="24" fillId="38" borderId="33" xfId="54" applyFont="1" applyFill="1" applyBorder="1" applyAlignment="1">
      <alignment horizontal="center" vertical="center"/>
      <protection/>
    </xf>
    <xf numFmtId="0" fontId="25" fillId="34" borderId="43" xfId="54" applyFont="1" applyFill="1" applyBorder="1" applyAlignment="1">
      <alignment horizontal="center" vertical="center"/>
      <protection/>
    </xf>
    <xf numFmtId="0" fontId="25" fillId="34" borderId="33" xfId="54" applyFont="1" applyFill="1" applyBorder="1" applyAlignment="1">
      <alignment horizontal="center" vertical="center"/>
      <protection/>
    </xf>
    <xf numFmtId="0" fontId="25" fillId="34" borderId="43" xfId="54" applyFont="1" applyFill="1" applyBorder="1" applyAlignment="1">
      <alignment horizontal="center" vertical="center"/>
      <protection/>
    </xf>
    <xf numFmtId="0" fontId="25" fillId="34" borderId="33" xfId="54" applyFont="1" applyFill="1" applyBorder="1" applyAlignment="1">
      <alignment horizontal="center" vertical="center"/>
      <protection/>
    </xf>
    <xf numFmtId="0" fontId="25" fillId="35" borderId="40" xfId="54" applyFont="1" applyFill="1" applyBorder="1" applyAlignment="1">
      <alignment horizontal="center" vertical="center"/>
      <protection/>
    </xf>
    <xf numFmtId="0" fontId="25" fillId="35" borderId="30" xfId="54" applyFont="1" applyFill="1" applyBorder="1" applyAlignment="1">
      <alignment horizontal="center" vertical="center"/>
      <protection/>
    </xf>
    <xf numFmtId="0" fontId="24" fillId="36" borderId="49" xfId="54" applyFont="1" applyFill="1" applyBorder="1" applyAlignment="1">
      <alignment horizontal="left" vertical="center"/>
      <protection/>
    </xf>
    <xf numFmtId="0" fontId="24" fillId="36" borderId="60" xfId="54" applyFont="1" applyFill="1" applyBorder="1" applyAlignment="1">
      <alignment horizontal="left" vertical="center"/>
      <protection/>
    </xf>
    <xf numFmtId="0" fontId="25" fillId="0" borderId="43" xfId="54" applyFont="1" applyFill="1" applyBorder="1" applyAlignment="1">
      <alignment horizontal="center" vertical="center"/>
      <protection/>
    </xf>
    <xf numFmtId="0" fontId="25" fillId="0" borderId="33" xfId="54" applyFont="1" applyFill="1" applyBorder="1" applyAlignment="1">
      <alignment horizontal="center" vertical="center"/>
      <protection/>
    </xf>
    <xf numFmtId="0" fontId="25" fillId="0" borderId="40" xfId="54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>
      <alignment horizontal="center" vertical="center"/>
      <protection/>
    </xf>
    <xf numFmtId="0" fontId="25" fillId="35" borderId="40" xfId="54" applyFont="1" applyFill="1" applyBorder="1" applyAlignment="1">
      <alignment horizontal="center" vertical="center"/>
      <protection/>
    </xf>
    <xf numFmtId="0" fontId="25" fillId="35" borderId="30" xfId="54" applyFont="1" applyFill="1" applyBorder="1" applyAlignment="1">
      <alignment horizontal="center" vertical="center"/>
      <protection/>
    </xf>
    <xf numFmtId="0" fontId="25" fillId="35" borderId="39" xfId="54" applyFont="1" applyFill="1" applyBorder="1" applyAlignment="1">
      <alignment horizontal="center" vertical="center"/>
      <protection/>
    </xf>
    <xf numFmtId="0" fontId="19" fillId="0" borderId="0" xfId="54" applyFont="1" applyAlignment="1">
      <alignment horizontal="left" vertical="center"/>
      <protection/>
    </xf>
    <xf numFmtId="0" fontId="26" fillId="0" borderId="0" xfId="54" applyFont="1" applyAlignment="1">
      <alignment horizontal="left" vertical="center"/>
      <protection/>
    </xf>
    <xf numFmtId="0" fontId="3" fillId="0" borderId="0" xfId="54" applyFont="1" applyAlignment="1">
      <alignment horizontal="left" vertical="center"/>
      <protection/>
    </xf>
    <xf numFmtId="0" fontId="25" fillId="0" borderId="22" xfId="54" applyFont="1" applyFill="1" applyBorder="1" applyAlignment="1">
      <alignment horizontal="center" vertical="center"/>
      <protection/>
    </xf>
    <xf numFmtId="0" fontId="24" fillId="37" borderId="39" xfId="54" applyFont="1" applyFill="1" applyBorder="1" applyAlignment="1">
      <alignment horizontal="center" vertical="center"/>
      <protection/>
    </xf>
    <xf numFmtId="0" fontId="25" fillId="35" borderId="22" xfId="54" applyFont="1" applyFill="1" applyBorder="1" applyAlignment="1">
      <alignment horizontal="center" vertical="center"/>
      <protection/>
    </xf>
    <xf numFmtId="0" fontId="25" fillId="0" borderId="22" xfId="54" applyFont="1" applyBorder="1" applyAlignment="1">
      <alignment horizontal="center" vertical="center"/>
      <protection/>
    </xf>
    <xf numFmtId="0" fontId="25" fillId="35" borderId="22" xfId="54" applyFont="1" applyFill="1" applyBorder="1" applyAlignment="1">
      <alignment horizontal="center" vertical="center"/>
      <protection/>
    </xf>
    <xf numFmtId="0" fontId="25" fillId="34" borderId="22" xfId="54" applyFont="1" applyFill="1" applyBorder="1" applyAlignment="1">
      <alignment horizontal="center" vertical="center"/>
      <protection/>
    </xf>
    <xf numFmtId="0" fontId="25" fillId="35" borderId="36" xfId="54" applyFont="1" applyFill="1" applyBorder="1" applyAlignment="1">
      <alignment horizontal="center" vertical="center"/>
      <protection/>
    </xf>
    <xf numFmtId="0" fontId="24" fillId="38" borderId="38" xfId="54" applyFont="1" applyFill="1" applyBorder="1" applyAlignment="1">
      <alignment horizontal="center" vertical="center"/>
      <protection/>
    </xf>
    <xf numFmtId="0" fontId="24" fillId="37" borderId="39" xfId="54" applyFont="1" applyFill="1" applyBorder="1" applyAlignment="1">
      <alignment horizontal="center" vertical="center"/>
      <protection/>
    </xf>
    <xf numFmtId="3" fontId="24" fillId="0" borderId="0" xfId="54" applyNumberFormat="1" applyFont="1" applyFill="1" applyBorder="1" applyAlignment="1">
      <alignment horizontal="right" vertical="center"/>
      <protection/>
    </xf>
    <xf numFmtId="3" fontId="24" fillId="0" borderId="61" xfId="54" applyNumberFormat="1" applyFont="1" applyFill="1" applyBorder="1" applyAlignment="1">
      <alignment horizontal="right" vertical="center"/>
      <protection/>
    </xf>
    <xf numFmtId="0" fontId="24" fillId="38" borderId="39" xfId="54" applyFont="1" applyFill="1" applyBorder="1" applyAlignment="1">
      <alignment horizontal="center" vertical="center"/>
      <protection/>
    </xf>
    <xf numFmtId="0" fontId="24" fillId="38" borderId="39" xfId="54" applyFont="1" applyFill="1" applyBorder="1" applyAlignment="1">
      <alignment horizontal="center" vertical="center"/>
      <protection/>
    </xf>
    <xf numFmtId="0" fontId="25" fillId="33" borderId="43" xfId="54" applyFont="1" applyFill="1" applyBorder="1" applyAlignment="1">
      <alignment horizontal="center" vertical="center"/>
      <protection/>
    </xf>
    <xf numFmtId="0" fontId="25" fillId="33" borderId="33" xfId="54" applyFont="1" applyFill="1" applyBorder="1" applyAlignment="1">
      <alignment horizontal="center" vertical="center"/>
      <protection/>
    </xf>
    <xf numFmtId="0" fontId="25" fillId="33" borderId="44" xfId="54" applyFont="1" applyFill="1" applyBorder="1" applyAlignment="1">
      <alignment horizontal="center" vertical="center"/>
      <protection/>
    </xf>
    <xf numFmtId="0" fontId="25" fillId="33" borderId="34" xfId="54" applyFont="1" applyFill="1" applyBorder="1" applyAlignment="1">
      <alignment horizontal="center" vertical="center"/>
      <protection/>
    </xf>
    <xf numFmtId="0" fontId="25" fillId="35" borderId="39" xfId="54" applyFont="1" applyFill="1" applyBorder="1" applyAlignment="1">
      <alignment horizontal="center" vertical="center"/>
      <protection/>
    </xf>
    <xf numFmtId="0" fontId="25" fillId="0" borderId="38" xfId="54" applyFont="1" applyFill="1" applyBorder="1" applyAlignment="1">
      <alignment horizontal="center" vertical="center"/>
      <protection/>
    </xf>
    <xf numFmtId="0" fontId="25" fillId="35" borderId="44" xfId="54" applyFont="1" applyFill="1" applyBorder="1" applyAlignment="1">
      <alignment horizontal="center" vertical="center"/>
      <protection/>
    </xf>
    <xf numFmtId="0" fontId="25" fillId="35" borderId="34" xfId="54" applyFont="1" applyFill="1" applyBorder="1" applyAlignment="1">
      <alignment horizontal="center" vertical="center"/>
      <protection/>
    </xf>
    <xf numFmtId="0" fontId="24" fillId="37" borderId="44" xfId="54" applyFont="1" applyFill="1" applyBorder="1" applyAlignment="1">
      <alignment horizontal="center" vertical="center"/>
      <protection/>
    </xf>
    <xf numFmtId="0" fontId="24" fillId="37" borderId="34" xfId="54" applyFont="1" applyFill="1" applyBorder="1" applyAlignment="1">
      <alignment horizontal="center" vertical="center"/>
      <protection/>
    </xf>
    <xf numFmtId="0" fontId="24" fillId="37" borderId="44" xfId="54" applyFont="1" applyFill="1" applyBorder="1" applyAlignment="1">
      <alignment horizontal="center" vertical="center"/>
      <protection/>
    </xf>
    <xf numFmtId="0" fontId="24" fillId="37" borderId="34" xfId="54" applyFont="1" applyFill="1" applyBorder="1" applyAlignment="1">
      <alignment horizontal="center" vertical="center"/>
      <protection/>
    </xf>
    <xf numFmtId="0" fontId="25" fillId="34" borderId="30" xfId="54" applyFont="1" applyFill="1" applyBorder="1" applyAlignment="1">
      <alignment horizontal="center" vertical="center"/>
      <protection/>
    </xf>
    <xf numFmtId="0" fontId="25" fillId="34" borderId="22" xfId="54" applyFont="1" applyFill="1" applyBorder="1" applyAlignment="1">
      <alignment horizontal="center" vertical="center"/>
      <protection/>
    </xf>
    <xf numFmtId="0" fontId="25" fillId="0" borderId="47" xfId="54" applyFont="1" applyFill="1" applyBorder="1" applyAlignment="1">
      <alignment horizontal="left" vertical="center" wrapText="1"/>
      <protection/>
    </xf>
    <xf numFmtId="0" fontId="25" fillId="34" borderId="38" xfId="54" applyFont="1" applyFill="1" applyBorder="1" applyAlignment="1">
      <alignment horizontal="center" vertical="center"/>
      <protection/>
    </xf>
    <xf numFmtId="0" fontId="24" fillId="38" borderId="38" xfId="54" applyFont="1" applyFill="1" applyBorder="1" applyAlignment="1">
      <alignment horizontal="center" vertical="center"/>
      <protection/>
    </xf>
    <xf numFmtId="0" fontId="25" fillId="0" borderId="47" xfId="54" applyFont="1" applyFill="1" applyBorder="1" applyAlignment="1">
      <alignment horizontal="center" vertical="center"/>
      <protection/>
    </xf>
    <xf numFmtId="0" fontId="25" fillId="34" borderId="37" xfId="54" applyFont="1" applyFill="1" applyBorder="1" applyAlignment="1">
      <alignment horizontal="center" vertical="center"/>
      <protection/>
    </xf>
    <xf numFmtId="0" fontId="7" fillId="34" borderId="48" xfId="54" applyFont="1" applyFill="1" applyBorder="1" applyAlignment="1">
      <alignment horizontal="center" vertical="center"/>
      <protection/>
    </xf>
    <xf numFmtId="0" fontId="7" fillId="34" borderId="49" xfId="54" applyFont="1" applyFill="1" applyBorder="1" applyAlignment="1">
      <alignment horizontal="center" vertical="center"/>
      <protection/>
    </xf>
    <xf numFmtId="0" fontId="7" fillId="34" borderId="60" xfId="54" applyFont="1" applyFill="1" applyBorder="1" applyAlignment="1">
      <alignment horizontal="center" vertical="center"/>
      <protection/>
    </xf>
    <xf numFmtId="0" fontId="24" fillId="36" borderId="27" xfId="54" applyFont="1" applyFill="1" applyBorder="1" applyAlignment="1" quotePrefix="1">
      <alignment horizontal="left" vertical="center"/>
      <protection/>
    </xf>
    <xf numFmtId="0" fontId="24" fillId="36" borderId="28" xfId="54" applyFont="1" applyFill="1" applyBorder="1" applyAlignment="1" quotePrefix="1">
      <alignment horizontal="left" vertical="center"/>
      <protection/>
    </xf>
    <xf numFmtId="0" fontId="25" fillId="34" borderId="40" xfId="54" applyFont="1" applyFill="1" applyBorder="1" applyAlignment="1">
      <alignment horizontal="center" vertical="center"/>
      <protection/>
    </xf>
    <xf numFmtId="0" fontId="24" fillId="38" borderId="44" xfId="54" applyFont="1" applyFill="1" applyBorder="1" applyAlignment="1">
      <alignment horizontal="center" vertical="center"/>
      <protection/>
    </xf>
    <xf numFmtId="0" fontId="24" fillId="38" borderId="34" xfId="54" applyFont="1" applyFill="1" applyBorder="1" applyAlignment="1">
      <alignment horizontal="center" vertical="center"/>
      <protection/>
    </xf>
    <xf numFmtId="3" fontId="24" fillId="0" borderId="62" xfId="54" applyNumberFormat="1" applyFont="1" applyBorder="1" applyAlignment="1">
      <alignment horizontal="center" vertical="center"/>
      <protection/>
    </xf>
    <xf numFmtId="0" fontId="24" fillId="0" borderId="21" xfId="54" applyFont="1" applyBorder="1" applyAlignment="1">
      <alignment horizontal="center" vertical="center"/>
      <protection/>
    </xf>
    <xf numFmtId="0" fontId="24" fillId="0" borderId="63" xfId="54" applyFont="1" applyBorder="1" applyAlignment="1">
      <alignment horizontal="center" vertical="center"/>
      <protection/>
    </xf>
    <xf numFmtId="3" fontId="24" fillId="43" borderId="62" xfId="54" applyNumberFormat="1" applyFont="1" applyFill="1" applyBorder="1" applyAlignment="1">
      <alignment horizontal="center" vertical="center"/>
      <protection/>
    </xf>
    <xf numFmtId="3" fontId="24" fillId="43" borderId="21" xfId="54" applyNumberFormat="1" applyFont="1" applyFill="1" applyBorder="1" applyAlignment="1">
      <alignment horizontal="center" vertical="center"/>
      <protection/>
    </xf>
    <xf numFmtId="0" fontId="24" fillId="35" borderId="21" xfId="54" applyFont="1" applyFill="1" applyBorder="1" applyAlignment="1">
      <alignment horizontal="center" vertical="center"/>
      <protection/>
    </xf>
    <xf numFmtId="0" fontId="24" fillId="35" borderId="63" xfId="54" applyFont="1" applyFill="1" applyBorder="1" applyAlignment="1">
      <alignment horizontal="center" vertical="center"/>
      <protection/>
    </xf>
    <xf numFmtId="3" fontId="83" fillId="0" borderId="48" xfId="0" applyNumberFormat="1" applyFont="1" applyBorder="1" applyAlignment="1">
      <alignment horizontal="center" vertical="center"/>
    </xf>
    <xf numFmtId="3" fontId="83" fillId="0" borderId="49" xfId="0" applyNumberFormat="1" applyFont="1" applyBorder="1" applyAlignment="1">
      <alignment horizontal="center" vertical="center"/>
    </xf>
    <xf numFmtId="3" fontId="83" fillId="0" borderId="60" xfId="0" applyNumberFormat="1" applyFont="1" applyBorder="1" applyAlignment="1">
      <alignment horizontal="center" vertical="center"/>
    </xf>
    <xf numFmtId="0" fontId="25" fillId="38" borderId="39" xfId="54" applyFont="1" applyFill="1" applyBorder="1" applyAlignment="1">
      <alignment horizontal="center" vertical="center"/>
      <protection/>
    </xf>
    <xf numFmtId="0" fontId="25" fillId="34" borderId="13" xfId="54" applyFont="1" applyFill="1" applyBorder="1" applyAlignment="1">
      <alignment horizontal="center" vertical="center"/>
      <protection/>
    </xf>
    <xf numFmtId="0" fontId="24" fillId="38" borderId="43" xfId="54" applyFont="1" applyFill="1" applyBorder="1" applyAlignment="1">
      <alignment horizontal="center" vertical="center"/>
      <protection/>
    </xf>
    <xf numFmtId="0" fontId="24" fillId="38" borderId="33" xfId="54" applyFont="1" applyFill="1" applyBorder="1" applyAlignment="1">
      <alignment horizontal="center" vertical="center"/>
      <protection/>
    </xf>
    <xf numFmtId="0" fontId="25" fillId="0" borderId="40" xfId="54" applyFont="1" applyBorder="1" applyAlignment="1">
      <alignment horizontal="center" vertical="center"/>
      <protection/>
    </xf>
    <xf numFmtId="0" fontId="25" fillId="0" borderId="30" xfId="54" applyFont="1" applyBorder="1" applyAlignment="1">
      <alignment horizontal="center" vertical="center"/>
      <protection/>
    </xf>
    <xf numFmtId="3" fontId="83" fillId="0" borderId="48" xfId="0" applyNumberFormat="1" applyFont="1" applyFill="1" applyBorder="1" applyAlignment="1">
      <alignment horizontal="center" vertical="center"/>
    </xf>
    <xf numFmtId="3" fontId="83" fillId="0" borderId="49" xfId="0" applyNumberFormat="1" applyFont="1" applyFill="1" applyBorder="1" applyAlignment="1">
      <alignment horizontal="center" vertical="center"/>
    </xf>
    <xf numFmtId="3" fontId="83" fillId="0" borderId="60" xfId="0" applyNumberFormat="1" applyFont="1" applyFill="1" applyBorder="1" applyAlignment="1">
      <alignment horizontal="center" vertical="center"/>
    </xf>
    <xf numFmtId="0" fontId="25" fillId="35" borderId="34" xfId="54" applyFont="1" applyFill="1" applyBorder="1" applyAlignment="1">
      <alignment horizontal="center" vertical="center"/>
      <protection/>
    </xf>
    <xf numFmtId="0" fontId="25" fillId="0" borderId="17" xfId="54" applyFont="1" applyFill="1" applyBorder="1" applyAlignment="1">
      <alignment horizontal="center" vertical="center"/>
      <protection/>
    </xf>
    <xf numFmtId="0" fontId="25" fillId="0" borderId="46" xfId="54" applyFont="1" applyFill="1" applyBorder="1" applyAlignment="1">
      <alignment horizontal="center" vertical="center"/>
      <protection/>
    </xf>
    <xf numFmtId="0" fontId="25" fillId="35" borderId="31" xfId="54" applyFont="1" applyFill="1" applyBorder="1" applyAlignment="1">
      <alignment horizontal="center" vertical="center"/>
      <protection/>
    </xf>
    <xf numFmtId="0" fontId="25" fillId="35" borderId="36" xfId="54" applyFont="1" applyFill="1" applyBorder="1" applyAlignment="1">
      <alignment horizontal="center" vertical="center"/>
      <protection/>
    </xf>
    <xf numFmtId="0" fontId="25" fillId="34" borderId="17" xfId="54" applyFont="1" applyFill="1" applyBorder="1" applyAlignment="1">
      <alignment horizontal="center" vertical="center"/>
      <protection/>
    </xf>
    <xf numFmtId="0" fontId="25" fillId="34" borderId="64" xfId="54" applyFont="1" applyFill="1" applyBorder="1" applyAlignment="1">
      <alignment horizontal="center" vertical="center"/>
      <protection/>
    </xf>
    <xf numFmtId="0" fontId="25" fillId="35" borderId="31" xfId="54" applyFont="1" applyFill="1" applyBorder="1" applyAlignment="1">
      <alignment horizontal="center" vertical="center"/>
      <protection/>
    </xf>
    <xf numFmtId="0" fontId="9" fillId="0" borderId="48" xfId="54" applyFont="1" applyFill="1" applyBorder="1" applyAlignment="1">
      <alignment horizontal="center" vertical="center"/>
      <protection/>
    </xf>
    <xf numFmtId="0" fontId="9" fillId="0" borderId="49" xfId="54" applyFont="1" applyFill="1" applyBorder="1" applyAlignment="1">
      <alignment horizontal="center" vertical="center"/>
      <protection/>
    </xf>
    <xf numFmtId="0" fontId="9" fillId="0" borderId="60" xfId="54" applyFont="1" applyFill="1" applyBorder="1" applyAlignment="1">
      <alignment horizontal="center" vertical="center"/>
      <protection/>
    </xf>
    <xf numFmtId="0" fontId="7" fillId="0" borderId="48" xfId="54" applyFont="1" applyFill="1" applyBorder="1" applyAlignment="1">
      <alignment horizontal="center" vertical="center"/>
      <protection/>
    </xf>
    <xf numFmtId="0" fontId="7" fillId="0" borderId="49" xfId="54" applyFont="1" applyFill="1" applyBorder="1" applyAlignment="1">
      <alignment horizontal="center" vertical="center"/>
      <protection/>
    </xf>
    <xf numFmtId="0" fontId="7" fillId="0" borderId="60" xfId="54" applyFont="1" applyFill="1" applyBorder="1" applyAlignment="1">
      <alignment horizontal="center" vertical="center"/>
      <protection/>
    </xf>
    <xf numFmtId="0" fontId="24" fillId="40" borderId="25" xfId="54" applyFont="1" applyFill="1" applyBorder="1" applyAlignment="1">
      <alignment horizontal="right" vertical="center"/>
      <protection/>
    </xf>
    <xf numFmtId="0" fontId="24" fillId="40" borderId="27" xfId="54" applyFont="1" applyFill="1" applyBorder="1" applyAlignment="1">
      <alignment horizontal="right" vertical="center"/>
      <protection/>
    </xf>
    <xf numFmtId="0" fontId="24" fillId="40" borderId="26" xfId="54" applyFont="1" applyFill="1" applyBorder="1" applyAlignment="1">
      <alignment horizontal="right" vertical="center"/>
      <protection/>
    </xf>
    <xf numFmtId="0" fontId="25" fillId="0" borderId="47" xfId="54" applyFont="1" applyFill="1" applyBorder="1" applyAlignment="1">
      <alignment horizontal="left" vertical="center"/>
      <protection/>
    </xf>
    <xf numFmtId="0" fontId="25" fillId="0" borderId="65" xfId="54" applyFont="1" applyFill="1" applyBorder="1" applyAlignment="1">
      <alignment horizontal="left" vertical="center"/>
      <protection/>
    </xf>
    <xf numFmtId="0" fontId="24" fillId="37" borderId="20" xfId="54" applyFont="1" applyFill="1" applyBorder="1" applyAlignment="1">
      <alignment horizontal="center" vertical="center"/>
      <protection/>
    </xf>
    <xf numFmtId="0" fontId="25" fillId="33" borderId="64" xfId="54" applyFont="1" applyFill="1" applyBorder="1" applyAlignment="1">
      <alignment horizontal="center" vertical="center"/>
      <protection/>
    </xf>
    <xf numFmtId="0" fontId="24" fillId="36" borderId="27" xfId="54" applyFont="1" applyFill="1" applyBorder="1" applyAlignment="1" quotePrefix="1">
      <alignment horizontal="left" vertical="center" wrapText="1"/>
      <protection/>
    </xf>
    <xf numFmtId="0" fontId="24" fillId="36" borderId="28" xfId="54" applyFont="1" applyFill="1" applyBorder="1" applyAlignment="1" quotePrefix="1">
      <alignment horizontal="left" vertical="center" wrapText="1"/>
      <protection/>
    </xf>
    <xf numFmtId="0" fontId="25" fillId="33" borderId="20" xfId="54" applyFont="1" applyFill="1" applyBorder="1" applyAlignment="1">
      <alignment horizontal="center" vertical="center"/>
      <protection/>
    </xf>
    <xf numFmtId="0" fontId="25" fillId="35" borderId="20" xfId="54" applyFont="1" applyFill="1" applyBorder="1" applyAlignment="1">
      <alignment horizontal="center" vertical="center"/>
      <protection/>
    </xf>
    <xf numFmtId="0" fontId="25" fillId="35" borderId="17" xfId="54" applyFont="1" applyFill="1" applyBorder="1" applyAlignment="1">
      <alignment horizontal="center" vertical="center"/>
      <protection/>
    </xf>
    <xf numFmtId="0" fontId="25" fillId="34" borderId="32" xfId="54" applyFont="1" applyFill="1" applyBorder="1" applyAlignment="1">
      <alignment horizontal="center" vertical="center"/>
      <protection/>
    </xf>
    <xf numFmtId="0" fontId="25" fillId="35" borderId="20" xfId="54" applyFont="1" applyFill="1" applyBorder="1" applyAlignment="1">
      <alignment horizontal="center" vertical="center"/>
      <protection/>
    </xf>
    <xf numFmtId="0" fontId="7" fillId="33" borderId="19" xfId="54" applyFont="1" applyFill="1" applyBorder="1" applyAlignment="1">
      <alignment horizontal="center" textRotation="90"/>
      <protection/>
    </xf>
    <xf numFmtId="0" fontId="7" fillId="33" borderId="12" xfId="54" applyFont="1" applyFill="1" applyBorder="1" applyAlignment="1">
      <alignment horizontal="center" textRotation="90"/>
      <protection/>
    </xf>
    <xf numFmtId="0" fontId="7" fillId="33" borderId="10" xfId="54" applyFont="1" applyFill="1" applyBorder="1" applyAlignment="1">
      <alignment horizontal="center" textRotation="90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7" fillId="33" borderId="66" xfId="54" applyFont="1" applyFill="1" applyBorder="1" applyAlignment="1">
      <alignment horizontal="center" textRotation="90"/>
      <protection/>
    </xf>
    <xf numFmtId="0" fontId="25" fillId="0" borderId="64" xfId="54" applyFont="1" applyFill="1" applyBorder="1" applyAlignment="1">
      <alignment horizontal="center" vertical="center"/>
      <protection/>
    </xf>
    <xf numFmtId="0" fontId="25" fillId="35" borderId="44" xfId="54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43" borderId="10" xfId="54" applyFont="1" applyFill="1" applyBorder="1" applyAlignment="1">
      <alignment horizontal="center" textRotation="90"/>
      <protection/>
    </xf>
    <xf numFmtId="0" fontId="7" fillId="43" borderId="11" xfId="54" applyFont="1" applyFill="1" applyBorder="1" applyAlignment="1">
      <alignment horizontal="center" textRotation="90"/>
      <protection/>
    </xf>
    <xf numFmtId="0" fontId="25" fillId="0" borderId="65" xfId="54" applyFont="1" applyFill="1" applyBorder="1" applyAlignment="1">
      <alignment horizontal="center" vertical="center"/>
      <protection/>
    </xf>
    <xf numFmtId="0" fontId="75" fillId="0" borderId="0" xfId="0" applyFont="1" applyFill="1" applyAlignment="1">
      <alignment horizontal="center" vertical="center" wrapText="1"/>
    </xf>
    <xf numFmtId="0" fontId="24" fillId="38" borderId="20" xfId="54" applyFont="1" applyFill="1" applyBorder="1" applyAlignment="1">
      <alignment horizontal="center" vertical="center"/>
      <protection/>
    </xf>
    <xf numFmtId="0" fontId="24" fillId="33" borderId="64" xfId="54" applyFont="1" applyFill="1" applyBorder="1" applyAlignment="1">
      <alignment horizontal="center" vertical="center"/>
      <protection/>
    </xf>
    <xf numFmtId="3" fontId="24" fillId="43" borderId="48" xfId="54" applyNumberFormat="1" applyFont="1" applyFill="1" applyBorder="1" applyAlignment="1">
      <alignment horizontal="center" vertical="center"/>
      <protection/>
    </xf>
    <xf numFmtId="3" fontId="24" fillId="43" borderId="49" xfId="54" applyNumberFormat="1" applyFont="1" applyFill="1" applyBorder="1" applyAlignment="1">
      <alignment horizontal="center" vertical="center"/>
      <protection/>
    </xf>
    <xf numFmtId="3" fontId="24" fillId="43" borderId="60" xfId="54" applyNumberFormat="1" applyFont="1" applyFill="1" applyBorder="1" applyAlignment="1">
      <alignment horizontal="center" vertical="center"/>
      <protection/>
    </xf>
    <xf numFmtId="3" fontId="24" fillId="0" borderId="48" xfId="54" applyNumberFormat="1" applyFont="1" applyBorder="1" applyAlignment="1">
      <alignment horizontal="center" vertical="center"/>
      <protection/>
    </xf>
    <xf numFmtId="3" fontId="24" fillId="0" borderId="49" xfId="54" applyNumberFormat="1" applyFont="1" applyBorder="1" applyAlignment="1">
      <alignment horizontal="center" vertical="center"/>
      <protection/>
    </xf>
    <xf numFmtId="3" fontId="24" fillId="0" borderId="6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3" fontId="24" fillId="0" borderId="16" xfId="54" applyNumberFormat="1" applyFont="1" applyFill="1" applyBorder="1" applyAlignment="1">
      <alignment horizontal="right" vertical="center"/>
      <protection/>
    </xf>
    <xf numFmtId="3" fontId="24" fillId="0" borderId="67" xfId="54" applyNumberFormat="1" applyFont="1" applyFill="1" applyBorder="1" applyAlignment="1">
      <alignment horizontal="right" vertical="center"/>
      <protection/>
    </xf>
    <xf numFmtId="0" fontId="84" fillId="0" borderId="21" xfId="0" applyFont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0"/>
  <sheetViews>
    <sheetView tabSelected="1" zoomScaleSheetLayoutView="25" zoomScalePageLayoutView="0" workbookViewId="0" topLeftCell="C1">
      <selection activeCell="C80" sqref="C80"/>
    </sheetView>
  </sheetViews>
  <sheetFormatPr defaultColWidth="9.140625" defaultRowHeight="15"/>
  <cols>
    <col min="1" max="1" width="9.140625" style="13" hidden="1" customWidth="1"/>
    <col min="2" max="2" width="0" style="13" hidden="1" customWidth="1"/>
    <col min="3" max="3" width="4.57421875" style="13" customWidth="1"/>
    <col min="4" max="4" width="55.28125" style="0" customWidth="1"/>
    <col min="5" max="5" width="23.28125" style="0" customWidth="1"/>
    <col min="6" max="7" width="8.28125" style="44" bestFit="1" customWidth="1"/>
    <col min="8" max="11" width="7.140625" style="44" customWidth="1"/>
    <col min="12" max="12" width="5.8515625" style="44" customWidth="1"/>
    <col min="13" max="13" width="8.28125" style="44" bestFit="1" customWidth="1"/>
    <col min="14" max="14" width="5.8515625" style="44" customWidth="1"/>
    <col min="15" max="15" width="8.28125" style="44" bestFit="1" customWidth="1"/>
    <col min="16" max="16" width="5.8515625" style="44" customWidth="1"/>
    <col min="17" max="17" width="6.00390625" style="44" customWidth="1"/>
    <col min="18" max="18" width="5.57421875" style="44" customWidth="1"/>
    <col min="19" max="28" width="6.28125" style="13" customWidth="1"/>
    <col min="29" max="30" width="5.57421875" style="44" customWidth="1"/>
    <col min="31" max="39" width="6.28125" style="13" customWidth="1"/>
    <col min="40" max="40" width="6.28125" style="59" customWidth="1"/>
    <col min="41" max="42" width="5.57421875" style="13" customWidth="1"/>
    <col min="43" max="52" width="6.28125" style="13" customWidth="1"/>
    <col min="53" max="54" width="6.28125" style="44" customWidth="1"/>
    <col min="55" max="63" width="6.28125" style="13" customWidth="1"/>
    <col min="64" max="64" width="6.28125" style="59" customWidth="1"/>
    <col min="65" max="66" width="6.28125" style="44" customWidth="1"/>
    <col min="67" max="76" width="6.28125" style="13" customWidth="1"/>
    <col min="77" max="78" width="6.28125" style="44" customWidth="1"/>
    <col min="79" max="87" width="6.28125" style="13" customWidth="1"/>
    <col min="88" max="88" width="6.28125" style="59" customWidth="1"/>
    <col min="89" max="90" width="6.28125" style="13" customWidth="1"/>
  </cols>
  <sheetData>
    <row r="1" spans="3:90" ht="35.25" customHeight="1">
      <c r="C1" s="309" t="s">
        <v>0</v>
      </c>
      <c r="D1" s="309"/>
      <c r="E1" s="309"/>
      <c r="F1" s="309"/>
      <c r="G1" s="309"/>
      <c r="H1" s="309"/>
      <c r="I1" s="43"/>
      <c r="J1" s="43"/>
      <c r="K1" s="43"/>
      <c r="L1" s="43"/>
      <c r="M1" s="43"/>
      <c r="N1" s="43"/>
      <c r="O1" s="43"/>
      <c r="P1" s="43"/>
      <c r="Q1" s="43"/>
      <c r="R1" s="49"/>
      <c r="S1" s="51"/>
      <c r="T1" s="52" t="s">
        <v>1</v>
      </c>
      <c r="U1" s="53"/>
      <c r="V1" s="53"/>
      <c r="W1" s="53"/>
      <c r="X1" s="53"/>
      <c r="Y1" s="53"/>
      <c r="Z1" s="53"/>
      <c r="AA1" s="53"/>
      <c r="AB1" s="53"/>
      <c r="AC1" s="54"/>
      <c r="AD1" s="54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/>
      <c r="AS1" s="53"/>
      <c r="AT1" s="53"/>
      <c r="AU1" s="53"/>
      <c r="AV1" s="53"/>
      <c r="AW1" s="53"/>
      <c r="AX1" s="53"/>
      <c r="AY1" s="53"/>
      <c r="AZ1" s="53"/>
      <c r="BA1" s="54"/>
      <c r="BB1" s="54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42"/>
      <c r="BN1" s="42"/>
      <c r="BO1" s="51"/>
      <c r="BP1" s="52"/>
      <c r="BQ1" s="53"/>
      <c r="BR1" s="53"/>
      <c r="BS1" s="53"/>
      <c r="BT1" s="53"/>
      <c r="BU1" s="53"/>
      <c r="BV1" s="53"/>
      <c r="BW1" s="53"/>
      <c r="BX1" s="53"/>
      <c r="BY1" s="54"/>
      <c r="BZ1" s="54"/>
      <c r="CA1" s="51"/>
      <c r="CB1" s="51"/>
      <c r="CC1" s="51"/>
      <c r="CD1" s="411" t="s">
        <v>115</v>
      </c>
      <c r="CE1" s="411"/>
      <c r="CF1" s="411"/>
      <c r="CG1" s="411"/>
      <c r="CH1" s="411"/>
      <c r="CI1" s="411"/>
      <c r="CJ1" s="411"/>
      <c r="CK1" s="411"/>
      <c r="CL1" s="411"/>
    </row>
    <row r="2" spans="3:90" ht="30">
      <c r="C2" s="309" t="s">
        <v>2</v>
      </c>
      <c r="D2" s="309"/>
      <c r="E2" s="309"/>
      <c r="F2" s="309"/>
      <c r="G2" s="309"/>
      <c r="H2" s="309"/>
      <c r="I2" s="41"/>
      <c r="J2" s="41"/>
      <c r="K2" s="41"/>
      <c r="L2" s="41"/>
      <c r="M2" s="41"/>
      <c r="N2" s="41"/>
      <c r="O2" s="41"/>
      <c r="P2" s="41"/>
      <c r="Q2" s="41"/>
      <c r="R2" s="41"/>
      <c r="S2" s="55"/>
      <c r="T2" s="55"/>
      <c r="U2" s="307" t="s">
        <v>3</v>
      </c>
      <c r="V2" s="307"/>
      <c r="W2" s="307"/>
      <c r="X2" s="55"/>
      <c r="Y2" s="55"/>
      <c r="Z2" s="308" t="s">
        <v>23</v>
      </c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42"/>
      <c r="AN2" s="51"/>
      <c r="AO2" s="51"/>
      <c r="AP2" s="51"/>
      <c r="AQ2" s="51"/>
      <c r="AR2" s="51"/>
      <c r="AS2" s="53"/>
      <c r="AT2" s="53"/>
      <c r="AU2" s="51"/>
      <c r="AV2" s="51"/>
      <c r="AW2" s="51"/>
      <c r="AX2" s="51"/>
      <c r="AY2" s="51"/>
      <c r="AZ2" s="16"/>
      <c r="BA2" s="42"/>
      <c r="BB2" s="42"/>
      <c r="BC2" s="56"/>
      <c r="BD2" s="56"/>
      <c r="BE2" s="56"/>
      <c r="BF2" s="56"/>
      <c r="BG2" s="56"/>
      <c r="BH2" s="56"/>
      <c r="BI2" s="51"/>
      <c r="BJ2" s="16"/>
      <c r="BK2" s="42"/>
      <c r="BL2" s="51"/>
      <c r="BM2" s="42"/>
      <c r="BN2" s="42"/>
      <c r="BO2" s="51"/>
      <c r="BP2" s="51"/>
      <c r="BQ2" s="53"/>
      <c r="BR2" s="53"/>
      <c r="BS2" s="51"/>
      <c r="BT2" s="51"/>
      <c r="BU2" s="51"/>
      <c r="BV2" s="51"/>
      <c r="BW2" s="51"/>
      <c r="BX2" s="16"/>
      <c r="BY2" s="42"/>
      <c r="BZ2" s="42"/>
      <c r="CA2" s="56"/>
      <c r="CB2" s="56"/>
      <c r="CC2" s="56"/>
      <c r="CD2" s="411"/>
      <c r="CE2" s="411"/>
      <c r="CF2" s="411"/>
      <c r="CG2" s="411"/>
      <c r="CH2" s="411"/>
      <c r="CI2" s="411"/>
      <c r="CJ2" s="411"/>
      <c r="CK2" s="411"/>
      <c r="CL2" s="411"/>
    </row>
    <row r="3" spans="3:90" ht="15">
      <c r="C3" s="69"/>
      <c r="D3" s="70"/>
      <c r="E3" s="7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1"/>
      <c r="T3" s="51"/>
      <c r="U3" s="21"/>
      <c r="V3" s="21"/>
      <c r="W3" s="21"/>
      <c r="X3" s="51"/>
      <c r="Y3" s="51"/>
      <c r="Z3" s="21"/>
      <c r="AA3" s="21"/>
      <c r="AB3" s="50"/>
      <c r="AC3" s="67"/>
      <c r="AD3" s="67"/>
      <c r="AE3" s="21"/>
      <c r="AF3" s="21"/>
      <c r="AG3" s="21"/>
      <c r="AH3" s="21"/>
      <c r="AI3" s="21"/>
      <c r="AJ3" s="21"/>
      <c r="AK3" s="68"/>
      <c r="AL3" s="67"/>
      <c r="AM3" s="42"/>
      <c r="AN3" s="51"/>
      <c r="AO3" s="56"/>
      <c r="AP3" s="56"/>
      <c r="AQ3" s="51"/>
      <c r="AR3" s="51"/>
      <c r="AS3" s="51"/>
      <c r="AT3" s="51"/>
      <c r="AU3" s="51"/>
      <c r="AV3" s="51"/>
      <c r="AW3" s="51"/>
      <c r="AX3" s="51"/>
      <c r="AY3" s="51"/>
      <c r="AZ3" s="57"/>
      <c r="BA3" s="42"/>
      <c r="BB3" s="42"/>
      <c r="BC3" s="51"/>
      <c r="BD3" s="51"/>
      <c r="BE3" s="51"/>
      <c r="BF3" s="51"/>
      <c r="BG3" s="51"/>
      <c r="BH3" s="51"/>
      <c r="BI3" s="53"/>
      <c r="BJ3" s="42"/>
      <c r="BK3" s="42"/>
      <c r="BL3" s="51"/>
      <c r="BM3" s="63"/>
      <c r="BN3" s="63"/>
      <c r="BO3" s="51"/>
      <c r="BP3" s="51"/>
      <c r="BQ3" s="51"/>
      <c r="BR3" s="51"/>
      <c r="BS3" s="51"/>
      <c r="BT3" s="51"/>
      <c r="BU3" s="51"/>
      <c r="BV3" s="51"/>
      <c r="BW3" s="51"/>
      <c r="BX3" s="57"/>
      <c r="BY3" s="42"/>
      <c r="BZ3" s="42"/>
      <c r="CA3" s="51"/>
      <c r="CB3" s="51"/>
      <c r="CC3" s="51"/>
      <c r="CD3" s="411"/>
      <c r="CE3" s="411"/>
      <c r="CF3" s="411"/>
      <c r="CG3" s="411"/>
      <c r="CH3" s="411"/>
      <c r="CI3" s="411"/>
      <c r="CJ3" s="411"/>
      <c r="CK3" s="411"/>
      <c r="CL3" s="411"/>
    </row>
    <row r="4" spans="3:90" ht="20.25">
      <c r="C4" s="309" t="s">
        <v>52</v>
      </c>
      <c r="D4" s="309"/>
      <c r="E4" s="309"/>
      <c r="F4" s="309"/>
      <c r="G4" s="309"/>
      <c r="H4" s="309"/>
      <c r="I4" s="41"/>
      <c r="J4" s="41"/>
      <c r="K4" s="41"/>
      <c r="L4" s="41"/>
      <c r="M4" s="41"/>
      <c r="N4" s="41"/>
      <c r="O4" s="41"/>
      <c r="P4" s="41"/>
      <c r="Q4" s="41"/>
      <c r="R4" s="41"/>
      <c r="S4" s="55"/>
      <c r="T4" s="55"/>
      <c r="U4" s="307" t="s">
        <v>5</v>
      </c>
      <c r="V4" s="307"/>
      <c r="W4" s="307"/>
      <c r="X4" s="58"/>
      <c r="Y4" s="58"/>
      <c r="Z4" s="309" t="s">
        <v>140</v>
      </c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42"/>
      <c r="AN4" s="53"/>
      <c r="AO4" s="56"/>
      <c r="AP4" s="56"/>
      <c r="AQ4" s="51"/>
      <c r="AR4" s="51"/>
      <c r="AS4" s="53"/>
      <c r="AT4" s="53"/>
      <c r="AU4" s="53"/>
      <c r="AV4" s="53"/>
      <c r="AW4" s="53"/>
      <c r="AX4" s="53"/>
      <c r="AY4" s="53"/>
      <c r="AZ4" s="16"/>
      <c r="BA4" s="42"/>
      <c r="BB4" s="42"/>
      <c r="BC4" s="51"/>
      <c r="BD4" s="51"/>
      <c r="BE4" s="51"/>
      <c r="BF4" s="51"/>
      <c r="BG4" s="51"/>
      <c r="BH4" s="51"/>
      <c r="BI4" s="53"/>
      <c r="BJ4" s="42"/>
      <c r="BK4" s="42"/>
      <c r="BL4" s="53"/>
      <c r="BM4" s="63"/>
      <c r="BN4" s="63"/>
      <c r="BO4" s="51"/>
      <c r="BP4" s="51"/>
      <c r="BQ4" s="53"/>
      <c r="BR4" s="53"/>
      <c r="BS4" s="53"/>
      <c r="BT4" s="53"/>
      <c r="BU4" s="53"/>
      <c r="BV4" s="53"/>
      <c r="BW4" s="53"/>
      <c r="BX4" s="16"/>
      <c r="BY4" s="42"/>
      <c r="BZ4" s="42"/>
      <c r="CA4" s="51"/>
      <c r="CB4" s="51"/>
      <c r="CC4" s="51"/>
      <c r="CD4" s="64"/>
      <c r="CE4" s="64"/>
      <c r="CF4" s="64"/>
      <c r="CG4" s="53"/>
      <c r="CH4" s="42"/>
      <c r="CI4" s="42"/>
      <c r="CJ4" s="53"/>
      <c r="CK4" s="56"/>
      <c r="CL4" s="56"/>
    </row>
    <row r="5" spans="3:90" ht="15.75" thickBot="1">
      <c r="C5" s="11"/>
      <c r="D5" s="1"/>
      <c r="E5" s="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51"/>
      <c r="T5" s="51"/>
      <c r="U5" s="423"/>
      <c r="V5" s="423"/>
      <c r="W5" s="423"/>
      <c r="X5" s="281"/>
      <c r="Y5" s="53"/>
      <c r="Z5" s="53"/>
      <c r="AA5" s="53"/>
      <c r="AB5" s="51"/>
      <c r="AC5" s="42"/>
      <c r="AD5" s="42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3"/>
      <c r="AV5" s="53"/>
      <c r="AW5" s="53"/>
      <c r="AX5" s="53"/>
      <c r="AY5" s="53"/>
      <c r="AZ5" s="51"/>
      <c r="BA5" s="42"/>
      <c r="BB5" s="42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2"/>
      <c r="BN5" s="42"/>
      <c r="BO5" s="51"/>
      <c r="BP5" s="51"/>
      <c r="BQ5" s="51"/>
      <c r="BR5" s="51"/>
      <c r="BS5" s="53"/>
      <c r="BT5" s="53"/>
      <c r="BU5" s="53"/>
      <c r="BV5" s="53"/>
      <c r="BW5" s="53"/>
      <c r="BX5" s="51"/>
      <c r="BY5" s="42"/>
      <c r="BZ5" s="42"/>
      <c r="CA5" s="51"/>
      <c r="CB5" s="51"/>
      <c r="CC5" s="51"/>
      <c r="CD5" s="65"/>
      <c r="CE5" s="65"/>
      <c r="CF5" s="65"/>
      <c r="CG5" s="51"/>
      <c r="CH5" s="51"/>
      <c r="CI5" s="51"/>
      <c r="CJ5" s="51"/>
      <c r="CK5" s="51"/>
      <c r="CL5" s="51"/>
    </row>
    <row r="6" spans="1:90" s="10" customFormat="1" ht="24" customHeight="1" thickBot="1">
      <c r="A6" s="72"/>
      <c r="B6" s="72"/>
      <c r="C6" s="404" t="s">
        <v>7</v>
      </c>
      <c r="D6" s="404" t="s">
        <v>8</v>
      </c>
      <c r="E6" s="406" t="s">
        <v>53</v>
      </c>
      <c r="F6" s="408" t="s">
        <v>20</v>
      </c>
      <c r="G6" s="342" t="s">
        <v>38</v>
      </c>
      <c r="H6" s="343"/>
      <c r="I6" s="343"/>
      <c r="J6" s="343"/>
      <c r="K6" s="343"/>
      <c r="L6" s="343"/>
      <c r="M6" s="343"/>
      <c r="N6" s="343"/>
      <c r="O6" s="343"/>
      <c r="P6" s="344"/>
      <c r="Q6" s="397" t="s">
        <v>50</v>
      </c>
      <c r="R6" s="399" t="s">
        <v>94</v>
      </c>
      <c r="S6" s="377" t="s">
        <v>6</v>
      </c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9"/>
      <c r="AQ6" s="377" t="s">
        <v>6</v>
      </c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9"/>
      <c r="BO6" s="377" t="s">
        <v>6</v>
      </c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9"/>
    </row>
    <row r="7" spans="1:90" s="10" customFormat="1" ht="24" customHeight="1" thickBot="1">
      <c r="A7" s="72"/>
      <c r="B7" s="72"/>
      <c r="C7" s="405"/>
      <c r="D7" s="405"/>
      <c r="E7" s="407"/>
      <c r="F7" s="409"/>
      <c r="G7" s="342" t="s">
        <v>9</v>
      </c>
      <c r="H7" s="343"/>
      <c r="I7" s="343"/>
      <c r="J7" s="343"/>
      <c r="K7" s="343"/>
      <c r="L7" s="343"/>
      <c r="M7" s="343"/>
      <c r="N7" s="343"/>
      <c r="O7" s="343"/>
      <c r="P7" s="344"/>
      <c r="Q7" s="398"/>
      <c r="R7" s="400"/>
      <c r="S7" s="380" t="s">
        <v>10</v>
      </c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2"/>
      <c r="AE7" s="380" t="s">
        <v>11</v>
      </c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2"/>
      <c r="AQ7" s="380" t="s">
        <v>103</v>
      </c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2"/>
      <c r="BC7" s="380" t="s">
        <v>104</v>
      </c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2"/>
      <c r="BO7" s="380" t="s">
        <v>105</v>
      </c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2"/>
      <c r="CA7" s="380" t="s">
        <v>106</v>
      </c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2"/>
    </row>
    <row r="8" spans="1:90" s="66" customFormat="1" ht="96.75" customHeight="1" thickBot="1">
      <c r="A8" s="72"/>
      <c r="B8" s="72"/>
      <c r="C8" s="405"/>
      <c r="D8" s="405"/>
      <c r="E8" s="407"/>
      <c r="F8" s="409"/>
      <c r="G8" s="24" t="s">
        <v>12</v>
      </c>
      <c r="H8" s="25" t="s">
        <v>13</v>
      </c>
      <c r="I8" s="25" t="s">
        <v>122</v>
      </c>
      <c r="J8" s="26" t="s">
        <v>22</v>
      </c>
      <c r="K8" s="26" t="s">
        <v>141</v>
      </c>
      <c r="L8" s="27" t="s">
        <v>47</v>
      </c>
      <c r="M8" s="26" t="s">
        <v>19</v>
      </c>
      <c r="N8" s="27" t="s">
        <v>48</v>
      </c>
      <c r="O8" s="26" t="s">
        <v>21</v>
      </c>
      <c r="P8" s="28" t="s">
        <v>49</v>
      </c>
      <c r="Q8" s="398"/>
      <c r="R8" s="401"/>
      <c r="S8" s="29" t="s">
        <v>12</v>
      </c>
      <c r="T8" s="30" t="s">
        <v>13</v>
      </c>
      <c r="U8" s="71" t="s">
        <v>122</v>
      </c>
      <c r="V8" s="31" t="s">
        <v>22</v>
      </c>
      <c r="W8" s="32" t="s">
        <v>142</v>
      </c>
      <c r="X8" s="33" t="s">
        <v>47</v>
      </c>
      <c r="Y8" s="30" t="s">
        <v>19</v>
      </c>
      <c r="Z8" s="33" t="s">
        <v>48</v>
      </c>
      <c r="AA8" s="30" t="s">
        <v>21</v>
      </c>
      <c r="AB8" s="33" t="s">
        <v>49</v>
      </c>
      <c r="AC8" s="22" t="s">
        <v>50</v>
      </c>
      <c r="AD8" s="22" t="s">
        <v>94</v>
      </c>
      <c r="AE8" s="34" t="s">
        <v>12</v>
      </c>
      <c r="AF8" s="25" t="s">
        <v>13</v>
      </c>
      <c r="AG8" s="25" t="s">
        <v>122</v>
      </c>
      <c r="AH8" s="26" t="s">
        <v>22</v>
      </c>
      <c r="AI8" s="26" t="s">
        <v>141</v>
      </c>
      <c r="AJ8" s="27" t="s">
        <v>47</v>
      </c>
      <c r="AK8" s="25" t="s">
        <v>19</v>
      </c>
      <c r="AL8" s="27" t="s">
        <v>48</v>
      </c>
      <c r="AM8" s="25" t="s">
        <v>21</v>
      </c>
      <c r="AN8" s="27" t="s">
        <v>49</v>
      </c>
      <c r="AO8" s="22" t="s">
        <v>50</v>
      </c>
      <c r="AP8" s="22" t="s">
        <v>94</v>
      </c>
      <c r="AQ8" s="35" t="s">
        <v>12</v>
      </c>
      <c r="AR8" s="30" t="s">
        <v>13</v>
      </c>
      <c r="AS8" s="71" t="s">
        <v>122</v>
      </c>
      <c r="AT8" s="31" t="s">
        <v>22</v>
      </c>
      <c r="AU8" s="32" t="s">
        <v>141</v>
      </c>
      <c r="AV8" s="33" t="s">
        <v>47</v>
      </c>
      <c r="AW8" s="30" t="s">
        <v>19</v>
      </c>
      <c r="AX8" s="33" t="s">
        <v>48</v>
      </c>
      <c r="AY8" s="30" t="s">
        <v>21</v>
      </c>
      <c r="AZ8" s="36" t="s">
        <v>49</v>
      </c>
      <c r="BA8" s="22" t="s">
        <v>50</v>
      </c>
      <c r="BB8" s="22" t="s">
        <v>94</v>
      </c>
      <c r="BC8" s="34" t="s">
        <v>12</v>
      </c>
      <c r="BD8" s="25" t="s">
        <v>13</v>
      </c>
      <c r="BE8" s="25" t="s">
        <v>122</v>
      </c>
      <c r="BF8" s="26" t="s">
        <v>22</v>
      </c>
      <c r="BG8" s="26" t="s">
        <v>141</v>
      </c>
      <c r="BH8" s="27" t="s">
        <v>47</v>
      </c>
      <c r="BI8" s="25" t="s">
        <v>19</v>
      </c>
      <c r="BJ8" s="27" t="s">
        <v>48</v>
      </c>
      <c r="BK8" s="25" t="s">
        <v>21</v>
      </c>
      <c r="BL8" s="27" t="s">
        <v>49</v>
      </c>
      <c r="BM8" s="23" t="s">
        <v>50</v>
      </c>
      <c r="BN8" s="23" t="s">
        <v>94</v>
      </c>
      <c r="BO8" s="37" t="s">
        <v>12</v>
      </c>
      <c r="BP8" s="38" t="s">
        <v>13</v>
      </c>
      <c r="BQ8" s="71" t="s">
        <v>122</v>
      </c>
      <c r="BR8" s="39" t="s">
        <v>22</v>
      </c>
      <c r="BS8" s="40" t="s">
        <v>141</v>
      </c>
      <c r="BT8" s="27" t="s">
        <v>47</v>
      </c>
      <c r="BU8" s="38" t="s">
        <v>19</v>
      </c>
      <c r="BV8" s="27" t="s">
        <v>48</v>
      </c>
      <c r="BW8" s="38" t="s">
        <v>21</v>
      </c>
      <c r="BX8" s="27" t="s">
        <v>49</v>
      </c>
      <c r="BY8" s="23" t="s">
        <v>50</v>
      </c>
      <c r="BZ8" s="23" t="s">
        <v>94</v>
      </c>
      <c r="CA8" s="34" t="s">
        <v>12</v>
      </c>
      <c r="CB8" s="25" t="s">
        <v>13</v>
      </c>
      <c r="CC8" s="25" t="s">
        <v>122</v>
      </c>
      <c r="CD8" s="26" t="s">
        <v>22</v>
      </c>
      <c r="CE8" s="26" t="s">
        <v>141</v>
      </c>
      <c r="CF8" s="27" t="s">
        <v>47</v>
      </c>
      <c r="CG8" s="25" t="s">
        <v>19</v>
      </c>
      <c r="CH8" s="27" t="s">
        <v>48</v>
      </c>
      <c r="CI8" s="25" t="s">
        <v>21</v>
      </c>
      <c r="CJ8" s="27" t="s">
        <v>49</v>
      </c>
      <c r="CK8" s="22" t="s">
        <v>50</v>
      </c>
      <c r="CL8" s="22" t="s">
        <v>94</v>
      </c>
    </row>
    <row r="9" spans="1:90" s="81" customFormat="1" ht="27.75" customHeight="1" thickBot="1">
      <c r="A9" s="74" t="s">
        <v>151</v>
      </c>
      <c r="B9" s="74" t="s">
        <v>150</v>
      </c>
      <c r="C9" s="75" t="s">
        <v>17</v>
      </c>
      <c r="D9" s="345" t="s">
        <v>110</v>
      </c>
      <c r="E9" s="346"/>
      <c r="F9" s="76">
        <f>SUM(F10:F17)</f>
        <v>500</v>
      </c>
      <c r="G9" s="77">
        <f>SUM(G10:G17)</f>
        <v>235</v>
      </c>
      <c r="H9" s="77">
        <f aca="true" t="shared" si="0" ref="H9:P9">SUM(H10:H17)</f>
        <v>145</v>
      </c>
      <c r="I9" s="77">
        <f t="shared" si="0"/>
        <v>0</v>
      </c>
      <c r="J9" s="77">
        <f t="shared" si="0"/>
        <v>0</v>
      </c>
      <c r="K9" s="77">
        <f t="shared" si="0"/>
        <v>120</v>
      </c>
      <c r="L9" s="77">
        <f t="shared" si="0"/>
        <v>20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>SUM(Q10:Q17)</f>
        <v>20</v>
      </c>
      <c r="R9" s="78">
        <f>COUNTIF(R10:R17,"E")</f>
        <v>4</v>
      </c>
      <c r="S9" s="75">
        <f>SUM(S10:S17)</f>
        <v>115</v>
      </c>
      <c r="T9" s="79">
        <f aca="true" t="shared" si="1" ref="T9:CE9">SUM(T10:T17)</f>
        <v>45</v>
      </c>
      <c r="U9" s="79">
        <f t="shared" si="1"/>
        <v>0</v>
      </c>
      <c r="V9" s="79">
        <f t="shared" si="1"/>
        <v>0</v>
      </c>
      <c r="W9" s="79">
        <f t="shared" si="1"/>
        <v>45</v>
      </c>
      <c r="X9" s="79">
        <f t="shared" si="1"/>
        <v>8</v>
      </c>
      <c r="Y9" s="79">
        <f t="shared" si="1"/>
        <v>0</v>
      </c>
      <c r="Z9" s="79">
        <f t="shared" si="1"/>
        <v>0</v>
      </c>
      <c r="AA9" s="79">
        <f t="shared" si="1"/>
        <v>0</v>
      </c>
      <c r="AB9" s="80">
        <f t="shared" si="1"/>
        <v>0</v>
      </c>
      <c r="AC9" s="77">
        <f t="shared" si="1"/>
        <v>8</v>
      </c>
      <c r="AD9" s="78">
        <f>COUNTIF(AD10:AD17,"E")</f>
        <v>1</v>
      </c>
      <c r="AE9" s="75">
        <f t="shared" si="1"/>
        <v>105</v>
      </c>
      <c r="AF9" s="79">
        <f t="shared" si="1"/>
        <v>100</v>
      </c>
      <c r="AG9" s="79">
        <f t="shared" si="1"/>
        <v>0</v>
      </c>
      <c r="AH9" s="79">
        <f t="shared" si="1"/>
        <v>0</v>
      </c>
      <c r="AI9" s="79">
        <f t="shared" si="1"/>
        <v>60</v>
      </c>
      <c r="AJ9" s="79">
        <f t="shared" si="1"/>
        <v>11</v>
      </c>
      <c r="AK9" s="79">
        <f t="shared" si="1"/>
        <v>0</v>
      </c>
      <c r="AL9" s="79">
        <f t="shared" si="1"/>
        <v>0</v>
      </c>
      <c r="AM9" s="79">
        <f t="shared" si="1"/>
        <v>0</v>
      </c>
      <c r="AN9" s="80">
        <f t="shared" si="1"/>
        <v>0</v>
      </c>
      <c r="AO9" s="77">
        <f t="shared" si="1"/>
        <v>11</v>
      </c>
      <c r="AP9" s="78">
        <f>COUNTIF(AP10:AP17,"E")</f>
        <v>3</v>
      </c>
      <c r="AQ9" s="77">
        <f t="shared" si="1"/>
        <v>15</v>
      </c>
      <c r="AR9" s="79">
        <f t="shared" si="1"/>
        <v>0</v>
      </c>
      <c r="AS9" s="79">
        <f t="shared" si="1"/>
        <v>0</v>
      </c>
      <c r="AT9" s="79">
        <f t="shared" si="1"/>
        <v>0</v>
      </c>
      <c r="AU9" s="79">
        <f t="shared" si="1"/>
        <v>15</v>
      </c>
      <c r="AV9" s="79">
        <f t="shared" si="1"/>
        <v>1</v>
      </c>
      <c r="AW9" s="79">
        <f t="shared" si="1"/>
        <v>0</v>
      </c>
      <c r="AX9" s="79">
        <f t="shared" si="1"/>
        <v>0</v>
      </c>
      <c r="AY9" s="79">
        <f t="shared" si="1"/>
        <v>0</v>
      </c>
      <c r="AZ9" s="78">
        <f t="shared" si="1"/>
        <v>0</v>
      </c>
      <c r="BA9" s="77">
        <f t="shared" si="1"/>
        <v>1</v>
      </c>
      <c r="BB9" s="78">
        <f>COUNTIF(BB10:BB17,"E")</f>
        <v>0</v>
      </c>
      <c r="BC9" s="75">
        <f t="shared" si="1"/>
        <v>0</v>
      </c>
      <c r="BD9" s="79">
        <f t="shared" si="1"/>
        <v>0</v>
      </c>
      <c r="BE9" s="79">
        <f t="shared" si="1"/>
        <v>0</v>
      </c>
      <c r="BF9" s="79">
        <f t="shared" si="1"/>
        <v>0</v>
      </c>
      <c r="BG9" s="79">
        <f t="shared" si="1"/>
        <v>0</v>
      </c>
      <c r="BH9" s="79">
        <f t="shared" si="1"/>
        <v>0</v>
      </c>
      <c r="BI9" s="79">
        <f t="shared" si="1"/>
        <v>0</v>
      </c>
      <c r="BJ9" s="79">
        <f t="shared" si="1"/>
        <v>0</v>
      </c>
      <c r="BK9" s="79">
        <f t="shared" si="1"/>
        <v>0</v>
      </c>
      <c r="BL9" s="80">
        <f t="shared" si="1"/>
        <v>0</v>
      </c>
      <c r="BM9" s="77">
        <f t="shared" si="1"/>
        <v>0</v>
      </c>
      <c r="BN9" s="78">
        <f>COUNTIF(BN10:BN17,"E")</f>
        <v>0</v>
      </c>
      <c r="BO9" s="75">
        <f t="shared" si="1"/>
        <v>0</v>
      </c>
      <c r="BP9" s="79">
        <f t="shared" si="1"/>
        <v>0</v>
      </c>
      <c r="BQ9" s="79">
        <f t="shared" si="1"/>
        <v>0</v>
      </c>
      <c r="BR9" s="79">
        <f t="shared" si="1"/>
        <v>0</v>
      </c>
      <c r="BS9" s="79">
        <f t="shared" si="1"/>
        <v>0</v>
      </c>
      <c r="BT9" s="79">
        <f t="shared" si="1"/>
        <v>0</v>
      </c>
      <c r="BU9" s="79">
        <f t="shared" si="1"/>
        <v>0</v>
      </c>
      <c r="BV9" s="79">
        <f t="shared" si="1"/>
        <v>0</v>
      </c>
      <c r="BW9" s="79">
        <f t="shared" si="1"/>
        <v>0</v>
      </c>
      <c r="BX9" s="80">
        <f t="shared" si="1"/>
        <v>0</v>
      </c>
      <c r="BY9" s="77">
        <f t="shared" si="1"/>
        <v>0</v>
      </c>
      <c r="BZ9" s="78">
        <f>COUNTIF(BZ10:BZ17,"E")</f>
        <v>0</v>
      </c>
      <c r="CA9" s="75">
        <f t="shared" si="1"/>
        <v>0</v>
      </c>
      <c r="CB9" s="79">
        <f t="shared" si="1"/>
        <v>0</v>
      </c>
      <c r="CC9" s="79">
        <f t="shared" si="1"/>
        <v>0</v>
      </c>
      <c r="CD9" s="79">
        <f t="shared" si="1"/>
        <v>0</v>
      </c>
      <c r="CE9" s="79">
        <f t="shared" si="1"/>
        <v>0</v>
      </c>
      <c r="CF9" s="79">
        <f aca="true" t="shared" si="2" ref="CF9:CK9">SUM(CF10:CF17)</f>
        <v>0</v>
      </c>
      <c r="CG9" s="79">
        <f t="shared" si="2"/>
        <v>0</v>
      </c>
      <c r="CH9" s="79">
        <f t="shared" si="2"/>
        <v>0</v>
      </c>
      <c r="CI9" s="79">
        <f t="shared" si="2"/>
        <v>0</v>
      </c>
      <c r="CJ9" s="80">
        <f t="shared" si="2"/>
        <v>0</v>
      </c>
      <c r="CK9" s="77">
        <f t="shared" si="2"/>
        <v>0</v>
      </c>
      <c r="CL9" s="78">
        <f>COUNTIF(CL10:CL17,"E")</f>
        <v>0</v>
      </c>
    </row>
    <row r="10" spans="1:90" s="81" customFormat="1" ht="34.5" customHeight="1">
      <c r="A10" s="82">
        <f>(B10+F10)/(L10+N10+P10)</f>
        <v>26.25</v>
      </c>
      <c r="B10" s="74">
        <v>15</v>
      </c>
      <c r="C10" s="83">
        <v>1</v>
      </c>
      <c r="D10" s="84" t="s">
        <v>16</v>
      </c>
      <c r="E10" s="85" t="s">
        <v>54</v>
      </c>
      <c r="F10" s="86">
        <f aca="true" t="shared" si="3" ref="F10:F17">O10+M10+K10+J10+I10+H10+G10</f>
        <v>90</v>
      </c>
      <c r="G10" s="87">
        <f>S10+AE10+AQ10+BC10+BO10+CA10</f>
        <v>45</v>
      </c>
      <c r="H10" s="88">
        <f>T10+AF10+AR10+BD10+BP10+CB10</f>
        <v>30</v>
      </c>
      <c r="I10" s="88">
        <f>U10+AG10+AS10+BE10+BQ10+CC10</f>
        <v>0</v>
      </c>
      <c r="J10" s="88">
        <f>V10+AH10+AT10+BF10+BR10+CD10</f>
        <v>0</v>
      </c>
      <c r="K10" s="88">
        <f>W10+AI10+AU10+BG10+BS10+CE10</f>
        <v>15</v>
      </c>
      <c r="L10" s="89">
        <v>4</v>
      </c>
      <c r="M10" s="88">
        <f aca="true" t="shared" si="4" ref="M10:Q17">Y10+AK10+AW10+BI10+BU10+CG10</f>
        <v>0</v>
      </c>
      <c r="N10" s="89">
        <f t="shared" si="4"/>
        <v>0</v>
      </c>
      <c r="O10" s="88">
        <f t="shared" si="4"/>
        <v>0</v>
      </c>
      <c r="P10" s="90">
        <f t="shared" si="4"/>
        <v>0</v>
      </c>
      <c r="Q10" s="91">
        <f>AC10+AO10+BA10+BM10+BY10+CK10</f>
        <v>4</v>
      </c>
      <c r="R10" s="92" t="s">
        <v>46</v>
      </c>
      <c r="S10" s="93">
        <v>45</v>
      </c>
      <c r="T10" s="94">
        <v>30</v>
      </c>
      <c r="U10" s="94"/>
      <c r="V10" s="94"/>
      <c r="W10" s="94">
        <v>15</v>
      </c>
      <c r="X10" s="89">
        <v>4</v>
      </c>
      <c r="Y10" s="95"/>
      <c r="Z10" s="96"/>
      <c r="AA10" s="95"/>
      <c r="AB10" s="97"/>
      <c r="AC10" s="98">
        <v>4</v>
      </c>
      <c r="AD10" s="99" t="s">
        <v>46</v>
      </c>
      <c r="AE10" s="100"/>
      <c r="AF10" s="101"/>
      <c r="AG10" s="101"/>
      <c r="AH10" s="101"/>
      <c r="AI10" s="101"/>
      <c r="AJ10" s="96"/>
      <c r="AK10" s="101"/>
      <c r="AL10" s="96"/>
      <c r="AM10" s="101"/>
      <c r="AN10" s="102"/>
      <c r="AO10" s="98"/>
      <c r="AP10" s="103"/>
      <c r="AQ10" s="104"/>
      <c r="AR10" s="94"/>
      <c r="AS10" s="94"/>
      <c r="AT10" s="94"/>
      <c r="AU10" s="94"/>
      <c r="AV10" s="89"/>
      <c r="AW10" s="95"/>
      <c r="AX10" s="96"/>
      <c r="AY10" s="95"/>
      <c r="AZ10" s="105"/>
      <c r="BA10" s="98"/>
      <c r="BB10" s="106"/>
      <c r="BC10" s="100"/>
      <c r="BD10" s="101"/>
      <c r="BE10" s="101"/>
      <c r="BF10" s="101"/>
      <c r="BG10" s="101"/>
      <c r="BH10" s="96"/>
      <c r="BI10" s="101"/>
      <c r="BJ10" s="96"/>
      <c r="BK10" s="101"/>
      <c r="BL10" s="102"/>
      <c r="BM10" s="107"/>
      <c r="BN10" s="106"/>
      <c r="BO10" s="93"/>
      <c r="BP10" s="94"/>
      <c r="BQ10" s="94"/>
      <c r="BR10" s="94"/>
      <c r="BS10" s="94"/>
      <c r="BT10" s="89"/>
      <c r="BU10" s="95"/>
      <c r="BV10" s="96"/>
      <c r="BW10" s="95"/>
      <c r="BX10" s="97"/>
      <c r="BY10" s="98"/>
      <c r="BZ10" s="106"/>
      <c r="CA10" s="100"/>
      <c r="CB10" s="101"/>
      <c r="CC10" s="101"/>
      <c r="CD10" s="101"/>
      <c r="CE10" s="101"/>
      <c r="CF10" s="96"/>
      <c r="CG10" s="101"/>
      <c r="CH10" s="96"/>
      <c r="CI10" s="101"/>
      <c r="CJ10" s="102"/>
      <c r="CK10" s="108"/>
      <c r="CL10" s="109"/>
    </row>
    <row r="11" spans="1:90" s="81" customFormat="1" ht="34.5" customHeight="1">
      <c r="A11" s="74">
        <f aca="true" t="shared" si="5" ref="A11:A59">(B11+F11)/(L11+N11+P11)</f>
        <v>30</v>
      </c>
      <c r="B11" s="74">
        <v>15</v>
      </c>
      <c r="C11" s="110">
        <v>2</v>
      </c>
      <c r="D11" s="111" t="s">
        <v>24</v>
      </c>
      <c r="E11" s="112" t="s">
        <v>55</v>
      </c>
      <c r="F11" s="113">
        <f t="shared" si="3"/>
        <v>75</v>
      </c>
      <c r="G11" s="114">
        <f aca="true" t="shared" si="6" ref="G11:G17">S11+AE11+AQ11+BC11+BO11+CA11</f>
        <v>30</v>
      </c>
      <c r="H11" s="88">
        <f>T11+AF11+AR11+BD11+BP11+CB11</f>
        <v>30</v>
      </c>
      <c r="I11" s="115">
        <f>U11+AG11+AS11+BE11+BQ11+CC11</f>
        <v>0</v>
      </c>
      <c r="J11" s="115">
        <f>V11+AH11+AT11+BF11+BR11+CD11</f>
        <v>0</v>
      </c>
      <c r="K11" s="115">
        <f>W11+AI11+AU11+BG11+BS11+CE11</f>
        <v>15</v>
      </c>
      <c r="L11" s="116">
        <f aca="true" t="shared" si="7" ref="L11:L17">X11+AJ11+AV11+BH11+BT11+CF11</f>
        <v>3</v>
      </c>
      <c r="M11" s="115">
        <f t="shared" si="4"/>
        <v>0</v>
      </c>
      <c r="N11" s="116">
        <f t="shared" si="4"/>
        <v>0</v>
      </c>
      <c r="O11" s="115">
        <f t="shared" si="4"/>
        <v>0</v>
      </c>
      <c r="P11" s="117">
        <f t="shared" si="4"/>
        <v>0</v>
      </c>
      <c r="Q11" s="118">
        <f t="shared" si="4"/>
        <v>3</v>
      </c>
      <c r="R11" s="119" t="s">
        <v>46</v>
      </c>
      <c r="S11" s="110"/>
      <c r="T11" s="120"/>
      <c r="U11" s="120"/>
      <c r="V11" s="120"/>
      <c r="W11" s="120"/>
      <c r="X11" s="121"/>
      <c r="Y11" s="120"/>
      <c r="Z11" s="121"/>
      <c r="AA11" s="120"/>
      <c r="AB11" s="122"/>
      <c r="AC11" s="123"/>
      <c r="AD11" s="124"/>
      <c r="AE11" s="125">
        <v>30</v>
      </c>
      <c r="AF11" s="126">
        <v>30</v>
      </c>
      <c r="AG11" s="126"/>
      <c r="AH11" s="126"/>
      <c r="AI11" s="126">
        <v>15</v>
      </c>
      <c r="AJ11" s="121">
        <v>3</v>
      </c>
      <c r="AK11" s="126"/>
      <c r="AL11" s="121"/>
      <c r="AM11" s="126"/>
      <c r="AN11" s="127"/>
      <c r="AO11" s="123">
        <v>3</v>
      </c>
      <c r="AP11" s="128" t="s">
        <v>46</v>
      </c>
      <c r="AQ11" s="129"/>
      <c r="AR11" s="120"/>
      <c r="AS11" s="120"/>
      <c r="AT11" s="120"/>
      <c r="AU11" s="120"/>
      <c r="AV11" s="121"/>
      <c r="AW11" s="120"/>
      <c r="AX11" s="121"/>
      <c r="AY11" s="120"/>
      <c r="AZ11" s="130"/>
      <c r="BA11" s="123"/>
      <c r="BB11" s="131"/>
      <c r="BC11" s="125"/>
      <c r="BD11" s="126"/>
      <c r="BE11" s="126"/>
      <c r="BF11" s="126"/>
      <c r="BG11" s="126"/>
      <c r="BH11" s="121"/>
      <c r="BI11" s="126"/>
      <c r="BJ11" s="121"/>
      <c r="BK11" s="126"/>
      <c r="BL11" s="127"/>
      <c r="BM11" s="132"/>
      <c r="BN11" s="133"/>
      <c r="BO11" s="110"/>
      <c r="BP11" s="120"/>
      <c r="BQ11" s="120"/>
      <c r="BR11" s="120"/>
      <c r="BS11" s="120"/>
      <c r="BT11" s="121"/>
      <c r="BU11" s="120"/>
      <c r="BV11" s="121"/>
      <c r="BW11" s="120"/>
      <c r="BX11" s="122"/>
      <c r="BY11" s="123"/>
      <c r="BZ11" s="131"/>
      <c r="CA11" s="125"/>
      <c r="CB11" s="126"/>
      <c r="CC11" s="126"/>
      <c r="CD11" s="126"/>
      <c r="CE11" s="126"/>
      <c r="CF11" s="121"/>
      <c r="CG11" s="126"/>
      <c r="CH11" s="121"/>
      <c r="CI11" s="126"/>
      <c r="CJ11" s="127"/>
      <c r="CK11" s="134"/>
      <c r="CL11" s="133"/>
    </row>
    <row r="12" spans="1:90" s="81" customFormat="1" ht="34.5" customHeight="1">
      <c r="A12" s="82">
        <f t="shared" si="5"/>
        <v>28.666666666666668</v>
      </c>
      <c r="B12" s="74">
        <v>16</v>
      </c>
      <c r="C12" s="110">
        <v>3</v>
      </c>
      <c r="D12" s="135" t="s">
        <v>25</v>
      </c>
      <c r="E12" s="136" t="s">
        <v>59</v>
      </c>
      <c r="F12" s="113">
        <f t="shared" si="3"/>
        <v>70</v>
      </c>
      <c r="G12" s="114">
        <f t="shared" si="6"/>
        <v>30</v>
      </c>
      <c r="H12" s="88">
        <f aca="true" t="shared" si="8" ref="H12:H17">T12+AF12+AR12+BD12+BP12+CB12</f>
        <v>25</v>
      </c>
      <c r="I12" s="115">
        <f aca="true" t="shared" si="9" ref="I12:J17">U12+AG12+AS12+BE12+BQ12+CC12</f>
        <v>0</v>
      </c>
      <c r="J12" s="115">
        <f t="shared" si="9"/>
        <v>0</v>
      </c>
      <c r="K12" s="115">
        <v>15</v>
      </c>
      <c r="L12" s="116">
        <f t="shared" si="7"/>
        <v>3</v>
      </c>
      <c r="M12" s="115">
        <f t="shared" si="4"/>
        <v>0</v>
      </c>
      <c r="N12" s="116">
        <f t="shared" si="4"/>
        <v>0</v>
      </c>
      <c r="O12" s="115">
        <f t="shared" si="4"/>
        <v>0</v>
      </c>
      <c r="P12" s="117">
        <f t="shared" si="4"/>
        <v>0</v>
      </c>
      <c r="Q12" s="118">
        <f t="shared" si="4"/>
        <v>3</v>
      </c>
      <c r="R12" s="128" t="s">
        <v>46</v>
      </c>
      <c r="S12" s="137"/>
      <c r="T12" s="138"/>
      <c r="U12" s="138"/>
      <c r="V12" s="138"/>
      <c r="W12" s="138"/>
      <c r="X12" s="116"/>
      <c r="Y12" s="138"/>
      <c r="Z12" s="116"/>
      <c r="AA12" s="138"/>
      <c r="AB12" s="127"/>
      <c r="AC12" s="123"/>
      <c r="AD12" s="124"/>
      <c r="AE12" s="139">
        <v>30</v>
      </c>
      <c r="AF12" s="115">
        <v>25</v>
      </c>
      <c r="AG12" s="115"/>
      <c r="AH12" s="115"/>
      <c r="AI12" s="115">
        <v>15</v>
      </c>
      <c r="AJ12" s="116">
        <v>3</v>
      </c>
      <c r="AK12" s="115"/>
      <c r="AL12" s="116"/>
      <c r="AM12" s="115"/>
      <c r="AN12" s="127"/>
      <c r="AO12" s="123">
        <v>3</v>
      </c>
      <c r="AP12" s="128" t="s">
        <v>46</v>
      </c>
      <c r="AQ12" s="140"/>
      <c r="AR12" s="138"/>
      <c r="AS12" s="138"/>
      <c r="AT12" s="138"/>
      <c r="AU12" s="138"/>
      <c r="AV12" s="116"/>
      <c r="AW12" s="138"/>
      <c r="AX12" s="116"/>
      <c r="AY12" s="138"/>
      <c r="AZ12" s="117"/>
      <c r="BA12" s="123"/>
      <c r="BB12" s="131"/>
      <c r="BC12" s="139"/>
      <c r="BD12" s="115"/>
      <c r="BE12" s="115"/>
      <c r="BF12" s="115"/>
      <c r="BG12" s="115"/>
      <c r="BH12" s="116"/>
      <c r="BI12" s="115"/>
      <c r="BJ12" s="116"/>
      <c r="BK12" s="115"/>
      <c r="BL12" s="127"/>
      <c r="BM12" s="132"/>
      <c r="BN12" s="133"/>
      <c r="BO12" s="137"/>
      <c r="BP12" s="138"/>
      <c r="BQ12" s="138"/>
      <c r="BR12" s="138"/>
      <c r="BS12" s="138"/>
      <c r="BT12" s="116"/>
      <c r="BU12" s="138"/>
      <c r="BV12" s="116"/>
      <c r="BW12" s="138"/>
      <c r="BX12" s="127"/>
      <c r="BY12" s="123"/>
      <c r="BZ12" s="131"/>
      <c r="CA12" s="139"/>
      <c r="CB12" s="115"/>
      <c r="CC12" s="115"/>
      <c r="CD12" s="115"/>
      <c r="CE12" s="115"/>
      <c r="CF12" s="116"/>
      <c r="CG12" s="115"/>
      <c r="CH12" s="116"/>
      <c r="CI12" s="115"/>
      <c r="CJ12" s="127"/>
      <c r="CK12" s="134"/>
      <c r="CL12" s="133"/>
    </row>
    <row r="13" spans="1:90" s="81" customFormat="1" ht="34.5" customHeight="1">
      <c r="A13" s="74">
        <f t="shared" si="5"/>
        <v>27.5</v>
      </c>
      <c r="B13" s="74">
        <v>10</v>
      </c>
      <c r="C13" s="83">
        <v>4</v>
      </c>
      <c r="D13" s="141" t="s">
        <v>26</v>
      </c>
      <c r="E13" s="142" t="s">
        <v>57</v>
      </c>
      <c r="F13" s="113">
        <f t="shared" si="3"/>
        <v>45</v>
      </c>
      <c r="G13" s="114">
        <f t="shared" si="6"/>
        <v>15</v>
      </c>
      <c r="H13" s="115">
        <f t="shared" si="8"/>
        <v>15</v>
      </c>
      <c r="I13" s="115">
        <f t="shared" si="9"/>
        <v>0</v>
      </c>
      <c r="J13" s="115">
        <f t="shared" si="9"/>
        <v>0</v>
      </c>
      <c r="K13" s="115">
        <f>W13+AI13+AU13+BG13+BS13+CE13</f>
        <v>15</v>
      </c>
      <c r="L13" s="116">
        <f t="shared" si="7"/>
        <v>2</v>
      </c>
      <c r="M13" s="115">
        <f t="shared" si="4"/>
        <v>0</v>
      </c>
      <c r="N13" s="116">
        <f t="shared" si="4"/>
        <v>0</v>
      </c>
      <c r="O13" s="115">
        <f t="shared" si="4"/>
        <v>0</v>
      </c>
      <c r="P13" s="117">
        <f t="shared" si="4"/>
        <v>0</v>
      </c>
      <c r="Q13" s="118">
        <f t="shared" si="4"/>
        <v>2</v>
      </c>
      <c r="R13" s="124" t="s">
        <v>95</v>
      </c>
      <c r="S13" s="137"/>
      <c r="T13" s="138"/>
      <c r="U13" s="138"/>
      <c r="V13" s="138"/>
      <c r="W13" s="138"/>
      <c r="X13" s="116"/>
      <c r="Y13" s="138"/>
      <c r="Z13" s="116"/>
      <c r="AA13" s="138"/>
      <c r="AB13" s="127"/>
      <c r="AC13" s="123"/>
      <c r="AD13" s="124"/>
      <c r="AE13" s="139">
        <v>15</v>
      </c>
      <c r="AF13" s="115">
        <v>15</v>
      </c>
      <c r="AG13" s="115"/>
      <c r="AH13" s="115"/>
      <c r="AI13" s="115">
        <v>15</v>
      </c>
      <c r="AJ13" s="116">
        <v>2</v>
      </c>
      <c r="AK13" s="115"/>
      <c r="AL13" s="116"/>
      <c r="AM13" s="115"/>
      <c r="AN13" s="127"/>
      <c r="AO13" s="123">
        <v>2</v>
      </c>
      <c r="AP13" s="124" t="s">
        <v>95</v>
      </c>
      <c r="AQ13" s="140"/>
      <c r="AR13" s="138"/>
      <c r="AS13" s="138"/>
      <c r="AT13" s="138"/>
      <c r="AU13" s="138"/>
      <c r="AV13" s="116"/>
      <c r="AW13" s="138"/>
      <c r="AX13" s="116"/>
      <c r="AY13" s="138"/>
      <c r="AZ13" s="117"/>
      <c r="BA13" s="123"/>
      <c r="BB13" s="131"/>
      <c r="BC13" s="139"/>
      <c r="BD13" s="115"/>
      <c r="BE13" s="115"/>
      <c r="BF13" s="115"/>
      <c r="BG13" s="115"/>
      <c r="BH13" s="116"/>
      <c r="BI13" s="115"/>
      <c r="BJ13" s="116"/>
      <c r="BK13" s="115"/>
      <c r="BL13" s="127"/>
      <c r="BM13" s="132"/>
      <c r="BN13" s="133"/>
      <c r="BO13" s="137"/>
      <c r="BP13" s="138"/>
      <c r="BQ13" s="138"/>
      <c r="BR13" s="138"/>
      <c r="BS13" s="138"/>
      <c r="BT13" s="116"/>
      <c r="BU13" s="138"/>
      <c r="BV13" s="116"/>
      <c r="BW13" s="138"/>
      <c r="BX13" s="127"/>
      <c r="BY13" s="123"/>
      <c r="BZ13" s="131"/>
      <c r="CA13" s="139"/>
      <c r="CB13" s="115"/>
      <c r="CC13" s="115"/>
      <c r="CD13" s="115"/>
      <c r="CE13" s="115"/>
      <c r="CF13" s="116"/>
      <c r="CG13" s="115"/>
      <c r="CH13" s="116"/>
      <c r="CI13" s="115"/>
      <c r="CJ13" s="127"/>
      <c r="CK13" s="134"/>
      <c r="CL13" s="143"/>
    </row>
    <row r="14" spans="1:90" s="81" customFormat="1" ht="34.5" customHeight="1">
      <c r="A14" s="74">
        <f t="shared" si="5"/>
        <v>30</v>
      </c>
      <c r="B14" s="144">
        <v>5</v>
      </c>
      <c r="C14" s="110">
        <v>5</v>
      </c>
      <c r="D14" s="141" t="s">
        <v>27</v>
      </c>
      <c r="E14" s="142" t="s">
        <v>58</v>
      </c>
      <c r="F14" s="113">
        <f t="shared" si="3"/>
        <v>55</v>
      </c>
      <c r="G14" s="114">
        <f t="shared" si="6"/>
        <v>40</v>
      </c>
      <c r="H14" s="115">
        <f t="shared" si="8"/>
        <v>0</v>
      </c>
      <c r="I14" s="115">
        <f t="shared" si="9"/>
        <v>0</v>
      </c>
      <c r="J14" s="115">
        <f t="shared" si="9"/>
        <v>0</v>
      </c>
      <c r="K14" s="115">
        <f>W14+AI14+AU14+BG14+BS14+CE14</f>
        <v>15</v>
      </c>
      <c r="L14" s="116">
        <f t="shared" si="7"/>
        <v>2</v>
      </c>
      <c r="M14" s="115">
        <f t="shared" si="4"/>
        <v>0</v>
      </c>
      <c r="N14" s="116">
        <f t="shared" si="4"/>
        <v>0</v>
      </c>
      <c r="O14" s="115">
        <f t="shared" si="4"/>
        <v>0</v>
      </c>
      <c r="P14" s="117">
        <f t="shared" si="4"/>
        <v>0</v>
      </c>
      <c r="Q14" s="118">
        <f t="shared" si="4"/>
        <v>2</v>
      </c>
      <c r="R14" s="124" t="s">
        <v>95</v>
      </c>
      <c r="S14" s="137">
        <v>40</v>
      </c>
      <c r="T14" s="138"/>
      <c r="U14" s="138"/>
      <c r="V14" s="138"/>
      <c r="W14" s="138">
        <v>15</v>
      </c>
      <c r="X14" s="116">
        <v>2</v>
      </c>
      <c r="Y14" s="138"/>
      <c r="Z14" s="116"/>
      <c r="AA14" s="138"/>
      <c r="AB14" s="127"/>
      <c r="AC14" s="123">
        <v>2</v>
      </c>
      <c r="AD14" s="124" t="s">
        <v>95</v>
      </c>
      <c r="AE14" s="139"/>
      <c r="AF14" s="115"/>
      <c r="AG14" s="115"/>
      <c r="AH14" s="115"/>
      <c r="AI14" s="115"/>
      <c r="AJ14" s="116"/>
      <c r="AK14" s="115"/>
      <c r="AL14" s="116"/>
      <c r="AM14" s="115"/>
      <c r="AN14" s="127"/>
      <c r="AO14" s="123"/>
      <c r="AP14" s="124"/>
      <c r="AQ14" s="140"/>
      <c r="AR14" s="138"/>
      <c r="AS14" s="138"/>
      <c r="AT14" s="138"/>
      <c r="AU14" s="138"/>
      <c r="AV14" s="116"/>
      <c r="AW14" s="138"/>
      <c r="AX14" s="116"/>
      <c r="AY14" s="138"/>
      <c r="AZ14" s="117"/>
      <c r="BA14" s="123"/>
      <c r="BB14" s="131"/>
      <c r="BC14" s="139"/>
      <c r="BD14" s="115"/>
      <c r="BE14" s="115"/>
      <c r="BF14" s="115"/>
      <c r="BG14" s="115"/>
      <c r="BH14" s="116"/>
      <c r="BI14" s="115"/>
      <c r="BJ14" s="116"/>
      <c r="BK14" s="115"/>
      <c r="BL14" s="127"/>
      <c r="BM14" s="132"/>
      <c r="BN14" s="133"/>
      <c r="BO14" s="137"/>
      <c r="BP14" s="138"/>
      <c r="BQ14" s="138"/>
      <c r="BR14" s="138"/>
      <c r="BS14" s="138"/>
      <c r="BT14" s="116"/>
      <c r="BU14" s="138"/>
      <c r="BV14" s="116"/>
      <c r="BW14" s="138"/>
      <c r="BX14" s="127"/>
      <c r="BY14" s="123"/>
      <c r="BZ14" s="131"/>
      <c r="CA14" s="139"/>
      <c r="CB14" s="115"/>
      <c r="CC14" s="115"/>
      <c r="CD14" s="115"/>
      <c r="CE14" s="115"/>
      <c r="CF14" s="116"/>
      <c r="CG14" s="115"/>
      <c r="CH14" s="116"/>
      <c r="CI14" s="115"/>
      <c r="CJ14" s="127"/>
      <c r="CK14" s="134"/>
      <c r="CL14" s="143"/>
    </row>
    <row r="15" spans="1:90" s="81" customFormat="1" ht="34.5" customHeight="1">
      <c r="A15" s="145">
        <f t="shared" si="5"/>
        <v>32.5</v>
      </c>
      <c r="B15" s="74">
        <v>5</v>
      </c>
      <c r="C15" s="110">
        <v>6</v>
      </c>
      <c r="D15" s="135" t="s">
        <v>29</v>
      </c>
      <c r="E15" s="136" t="s">
        <v>107</v>
      </c>
      <c r="F15" s="113">
        <f t="shared" si="3"/>
        <v>60</v>
      </c>
      <c r="G15" s="114">
        <f t="shared" si="6"/>
        <v>30</v>
      </c>
      <c r="H15" s="115">
        <f t="shared" si="8"/>
        <v>15</v>
      </c>
      <c r="I15" s="115">
        <f t="shared" si="9"/>
        <v>0</v>
      </c>
      <c r="J15" s="115">
        <f t="shared" si="9"/>
        <v>0</v>
      </c>
      <c r="K15" s="115">
        <f>W15+AI15+AU15+BG15+BS15+CE15</f>
        <v>15</v>
      </c>
      <c r="L15" s="116">
        <f t="shared" si="7"/>
        <v>2</v>
      </c>
      <c r="M15" s="115">
        <f t="shared" si="4"/>
        <v>0</v>
      </c>
      <c r="N15" s="116">
        <f t="shared" si="4"/>
        <v>0</v>
      </c>
      <c r="O15" s="115">
        <f t="shared" si="4"/>
        <v>0</v>
      </c>
      <c r="P15" s="117">
        <f t="shared" si="4"/>
        <v>0</v>
      </c>
      <c r="Q15" s="146">
        <f t="shared" si="4"/>
        <v>2</v>
      </c>
      <c r="R15" s="124" t="s">
        <v>95</v>
      </c>
      <c r="S15" s="137">
        <v>30</v>
      </c>
      <c r="T15" s="138">
        <v>15</v>
      </c>
      <c r="U15" s="138"/>
      <c r="V15" s="138"/>
      <c r="W15" s="138">
        <v>15</v>
      </c>
      <c r="X15" s="116">
        <v>2</v>
      </c>
      <c r="Y15" s="138"/>
      <c r="Z15" s="116"/>
      <c r="AA15" s="138"/>
      <c r="AB15" s="127"/>
      <c r="AC15" s="123">
        <v>2</v>
      </c>
      <c r="AD15" s="124" t="s">
        <v>95</v>
      </c>
      <c r="AE15" s="139"/>
      <c r="AF15" s="115"/>
      <c r="AG15" s="115"/>
      <c r="AH15" s="115"/>
      <c r="AI15" s="115"/>
      <c r="AJ15" s="116"/>
      <c r="AK15" s="115"/>
      <c r="AL15" s="116"/>
      <c r="AM15" s="115"/>
      <c r="AN15" s="127"/>
      <c r="AO15" s="123"/>
      <c r="AP15" s="124"/>
      <c r="AQ15" s="140"/>
      <c r="AR15" s="138"/>
      <c r="AS15" s="138"/>
      <c r="AT15" s="138"/>
      <c r="AU15" s="138"/>
      <c r="AV15" s="116"/>
      <c r="AW15" s="138"/>
      <c r="AX15" s="116"/>
      <c r="AY15" s="138"/>
      <c r="AZ15" s="117"/>
      <c r="BA15" s="123"/>
      <c r="BB15" s="131"/>
      <c r="BC15" s="139"/>
      <c r="BD15" s="115"/>
      <c r="BE15" s="115"/>
      <c r="BF15" s="115"/>
      <c r="BG15" s="115"/>
      <c r="BH15" s="116"/>
      <c r="BI15" s="115"/>
      <c r="BJ15" s="116"/>
      <c r="BK15" s="115"/>
      <c r="BL15" s="127"/>
      <c r="BM15" s="123"/>
      <c r="BN15" s="124"/>
      <c r="BO15" s="137"/>
      <c r="BP15" s="138"/>
      <c r="BQ15" s="138"/>
      <c r="BR15" s="138"/>
      <c r="BS15" s="138"/>
      <c r="BT15" s="116"/>
      <c r="BU15" s="138"/>
      <c r="BV15" s="116"/>
      <c r="BW15" s="138"/>
      <c r="BX15" s="127"/>
      <c r="BY15" s="123"/>
      <c r="BZ15" s="131"/>
      <c r="CA15" s="139"/>
      <c r="CB15" s="115"/>
      <c r="CC15" s="115"/>
      <c r="CD15" s="115"/>
      <c r="CE15" s="115"/>
      <c r="CF15" s="116"/>
      <c r="CG15" s="115"/>
      <c r="CH15" s="116"/>
      <c r="CI15" s="115"/>
      <c r="CJ15" s="127"/>
      <c r="CK15" s="147"/>
      <c r="CL15" s="131"/>
    </row>
    <row r="16" spans="1:90" s="81" customFormat="1" ht="34.5" customHeight="1">
      <c r="A16" s="74">
        <f t="shared" si="5"/>
        <v>30</v>
      </c>
      <c r="B16" s="74">
        <v>15</v>
      </c>
      <c r="C16" s="83">
        <v>7</v>
      </c>
      <c r="D16" s="111" t="s">
        <v>28</v>
      </c>
      <c r="E16" s="112" t="s">
        <v>56</v>
      </c>
      <c r="F16" s="113">
        <f t="shared" si="3"/>
        <v>75</v>
      </c>
      <c r="G16" s="114">
        <f t="shared" si="6"/>
        <v>30</v>
      </c>
      <c r="H16" s="115">
        <f t="shared" si="8"/>
        <v>30</v>
      </c>
      <c r="I16" s="115">
        <f t="shared" si="9"/>
        <v>0</v>
      </c>
      <c r="J16" s="115">
        <f t="shared" si="9"/>
        <v>0</v>
      </c>
      <c r="K16" s="115">
        <f>W16+AI16+AU16+BG16+BS16+CE16</f>
        <v>15</v>
      </c>
      <c r="L16" s="116">
        <f t="shared" si="7"/>
        <v>3</v>
      </c>
      <c r="M16" s="115">
        <f t="shared" si="4"/>
        <v>0</v>
      </c>
      <c r="N16" s="116">
        <f t="shared" si="4"/>
        <v>0</v>
      </c>
      <c r="O16" s="115">
        <f t="shared" si="4"/>
        <v>0</v>
      </c>
      <c r="P16" s="117">
        <f t="shared" si="4"/>
        <v>0</v>
      </c>
      <c r="Q16" s="118">
        <f t="shared" si="4"/>
        <v>3</v>
      </c>
      <c r="R16" s="128" t="s">
        <v>46</v>
      </c>
      <c r="S16" s="110"/>
      <c r="T16" s="120"/>
      <c r="U16" s="120"/>
      <c r="V16" s="120"/>
      <c r="W16" s="120"/>
      <c r="X16" s="121"/>
      <c r="Y16" s="120"/>
      <c r="Z16" s="121"/>
      <c r="AA16" s="120"/>
      <c r="AB16" s="122"/>
      <c r="AC16" s="123"/>
      <c r="AD16" s="124"/>
      <c r="AE16" s="125">
        <v>30</v>
      </c>
      <c r="AF16" s="126">
        <v>30</v>
      </c>
      <c r="AG16" s="126"/>
      <c r="AH16" s="126"/>
      <c r="AI16" s="126">
        <v>15</v>
      </c>
      <c r="AJ16" s="121">
        <v>3</v>
      </c>
      <c r="AK16" s="126"/>
      <c r="AL16" s="121"/>
      <c r="AM16" s="126"/>
      <c r="AN16" s="127"/>
      <c r="AO16" s="123">
        <v>3</v>
      </c>
      <c r="AP16" s="128" t="s">
        <v>46</v>
      </c>
      <c r="AQ16" s="129"/>
      <c r="AR16" s="120"/>
      <c r="AS16" s="120"/>
      <c r="AT16" s="120"/>
      <c r="AU16" s="120"/>
      <c r="AV16" s="121"/>
      <c r="AW16" s="120"/>
      <c r="AX16" s="121"/>
      <c r="AY16" s="120"/>
      <c r="AZ16" s="130"/>
      <c r="BA16" s="123"/>
      <c r="BB16" s="131"/>
      <c r="BC16" s="125"/>
      <c r="BD16" s="126"/>
      <c r="BE16" s="126"/>
      <c r="BF16" s="126"/>
      <c r="BG16" s="126"/>
      <c r="BH16" s="121"/>
      <c r="BI16" s="126"/>
      <c r="BJ16" s="121"/>
      <c r="BK16" s="126"/>
      <c r="BL16" s="127"/>
      <c r="BM16" s="132"/>
      <c r="BN16" s="133"/>
      <c r="BO16" s="110"/>
      <c r="BP16" s="120"/>
      <c r="BQ16" s="120"/>
      <c r="BR16" s="120"/>
      <c r="BS16" s="120"/>
      <c r="BT16" s="121"/>
      <c r="BU16" s="120"/>
      <c r="BV16" s="121"/>
      <c r="BW16" s="120"/>
      <c r="BX16" s="122"/>
      <c r="BY16" s="123"/>
      <c r="BZ16" s="131"/>
      <c r="CA16" s="125"/>
      <c r="CB16" s="126"/>
      <c r="CC16" s="126"/>
      <c r="CD16" s="126"/>
      <c r="CE16" s="126"/>
      <c r="CF16" s="121"/>
      <c r="CG16" s="126"/>
      <c r="CH16" s="121"/>
      <c r="CI16" s="126"/>
      <c r="CJ16" s="127"/>
      <c r="CK16" s="134"/>
      <c r="CL16" s="133"/>
    </row>
    <row r="17" spans="1:90" s="166" customFormat="1" ht="34.5" customHeight="1" thickBot="1">
      <c r="A17" s="74">
        <f t="shared" si="5"/>
        <v>30</v>
      </c>
      <c r="B17" s="144">
        <v>0</v>
      </c>
      <c r="C17" s="110">
        <v>8</v>
      </c>
      <c r="D17" s="148" t="s">
        <v>30</v>
      </c>
      <c r="E17" s="149" t="s">
        <v>108</v>
      </c>
      <c r="F17" s="150">
        <f t="shared" si="3"/>
        <v>30</v>
      </c>
      <c r="G17" s="151">
        <f t="shared" si="6"/>
        <v>15</v>
      </c>
      <c r="H17" s="152">
        <f t="shared" si="8"/>
        <v>0</v>
      </c>
      <c r="I17" s="152">
        <f t="shared" si="9"/>
        <v>0</v>
      </c>
      <c r="J17" s="152">
        <f t="shared" si="9"/>
        <v>0</v>
      </c>
      <c r="K17" s="152">
        <f>W17+AI17+AU17+BG17+BS17+CE17</f>
        <v>15</v>
      </c>
      <c r="L17" s="153">
        <f t="shared" si="7"/>
        <v>1</v>
      </c>
      <c r="M17" s="152">
        <f t="shared" si="4"/>
        <v>0</v>
      </c>
      <c r="N17" s="153">
        <f t="shared" si="4"/>
        <v>0</v>
      </c>
      <c r="O17" s="152">
        <f t="shared" si="4"/>
        <v>0</v>
      </c>
      <c r="P17" s="154">
        <f t="shared" si="4"/>
        <v>0</v>
      </c>
      <c r="Q17" s="155">
        <f t="shared" si="4"/>
        <v>1</v>
      </c>
      <c r="R17" s="156" t="s">
        <v>95</v>
      </c>
      <c r="S17" s="157"/>
      <c r="T17" s="158"/>
      <c r="U17" s="158"/>
      <c r="V17" s="158"/>
      <c r="W17" s="158"/>
      <c r="X17" s="153"/>
      <c r="Y17" s="158"/>
      <c r="Z17" s="153"/>
      <c r="AA17" s="158"/>
      <c r="AB17" s="159"/>
      <c r="AC17" s="160"/>
      <c r="AD17" s="161"/>
      <c r="AE17" s="162"/>
      <c r="AF17" s="152"/>
      <c r="AG17" s="152"/>
      <c r="AH17" s="152"/>
      <c r="AI17" s="152"/>
      <c r="AJ17" s="153"/>
      <c r="AK17" s="152"/>
      <c r="AL17" s="153"/>
      <c r="AM17" s="152"/>
      <c r="AN17" s="159"/>
      <c r="AO17" s="163"/>
      <c r="AP17" s="164"/>
      <c r="AQ17" s="165">
        <v>15</v>
      </c>
      <c r="AR17" s="158"/>
      <c r="AS17" s="158"/>
      <c r="AT17" s="158"/>
      <c r="AU17" s="158">
        <v>15</v>
      </c>
      <c r="AV17" s="153">
        <v>1</v>
      </c>
      <c r="AW17" s="158"/>
      <c r="AX17" s="153"/>
      <c r="AY17" s="158"/>
      <c r="AZ17" s="154"/>
      <c r="BA17" s="160">
        <v>1</v>
      </c>
      <c r="BB17" s="161" t="s">
        <v>95</v>
      </c>
      <c r="BC17" s="162"/>
      <c r="BD17" s="152"/>
      <c r="BE17" s="152"/>
      <c r="BF17" s="152"/>
      <c r="BG17" s="152"/>
      <c r="BH17" s="153"/>
      <c r="BI17" s="152"/>
      <c r="BJ17" s="153"/>
      <c r="BK17" s="152"/>
      <c r="BL17" s="159"/>
      <c r="BM17" s="160"/>
      <c r="BN17" s="161"/>
      <c r="BO17" s="157"/>
      <c r="BP17" s="158"/>
      <c r="BQ17" s="158"/>
      <c r="BR17" s="158"/>
      <c r="BS17" s="158"/>
      <c r="BT17" s="153"/>
      <c r="BU17" s="158"/>
      <c r="BV17" s="153"/>
      <c r="BW17" s="158"/>
      <c r="BX17" s="159"/>
      <c r="BY17" s="160"/>
      <c r="BZ17" s="164"/>
      <c r="CA17" s="162"/>
      <c r="CB17" s="152"/>
      <c r="CC17" s="152"/>
      <c r="CD17" s="152"/>
      <c r="CE17" s="152"/>
      <c r="CF17" s="153"/>
      <c r="CG17" s="152"/>
      <c r="CH17" s="153"/>
      <c r="CI17" s="152"/>
      <c r="CJ17" s="159"/>
      <c r="CK17" s="163"/>
      <c r="CL17" s="164"/>
    </row>
    <row r="18" spans="1:90" s="81" customFormat="1" ht="27.75" customHeight="1" thickBot="1">
      <c r="A18" s="74"/>
      <c r="B18" s="74"/>
      <c r="C18" s="75" t="s">
        <v>18</v>
      </c>
      <c r="D18" s="345" t="s">
        <v>111</v>
      </c>
      <c r="E18" s="346"/>
      <c r="F18" s="76">
        <f aca="true" t="shared" si="10" ref="F18:K18">SUM(F19:F24)</f>
        <v>420</v>
      </c>
      <c r="G18" s="77">
        <f t="shared" si="10"/>
        <v>125</v>
      </c>
      <c r="H18" s="79">
        <f t="shared" si="10"/>
        <v>195</v>
      </c>
      <c r="I18" s="79">
        <f>SUM(I19:I24)</f>
        <v>0</v>
      </c>
      <c r="J18" s="79">
        <f t="shared" si="10"/>
        <v>0</v>
      </c>
      <c r="K18" s="79">
        <f t="shared" si="10"/>
        <v>100</v>
      </c>
      <c r="L18" s="79">
        <f aca="true" t="shared" si="11" ref="L18:Q18">SUM(L19:L24)</f>
        <v>17</v>
      </c>
      <c r="M18" s="79">
        <f t="shared" si="11"/>
        <v>0</v>
      </c>
      <c r="N18" s="79">
        <f t="shared" si="11"/>
        <v>0</v>
      </c>
      <c r="O18" s="79">
        <f t="shared" si="11"/>
        <v>0</v>
      </c>
      <c r="P18" s="78">
        <f t="shared" si="11"/>
        <v>0</v>
      </c>
      <c r="Q18" s="77">
        <f t="shared" si="11"/>
        <v>17</v>
      </c>
      <c r="R18" s="78">
        <f>COUNTIF(R19:R24,"E")</f>
        <v>4</v>
      </c>
      <c r="S18" s="75">
        <f>SUM(S19:S24)</f>
        <v>105</v>
      </c>
      <c r="T18" s="79">
        <f aca="true" t="shared" si="12" ref="T18:AC18">SUM(T19:T24)</f>
        <v>105</v>
      </c>
      <c r="U18" s="79">
        <f t="shared" si="12"/>
        <v>0</v>
      </c>
      <c r="V18" s="79">
        <f t="shared" si="12"/>
        <v>0</v>
      </c>
      <c r="W18" s="79">
        <f t="shared" si="12"/>
        <v>90</v>
      </c>
      <c r="X18" s="79">
        <f t="shared" si="12"/>
        <v>12</v>
      </c>
      <c r="Y18" s="79">
        <f t="shared" si="12"/>
        <v>0</v>
      </c>
      <c r="Z18" s="79">
        <f t="shared" si="12"/>
        <v>0</v>
      </c>
      <c r="AA18" s="79">
        <f t="shared" si="12"/>
        <v>0</v>
      </c>
      <c r="AB18" s="80">
        <f t="shared" si="12"/>
        <v>0</v>
      </c>
      <c r="AC18" s="77">
        <f t="shared" si="12"/>
        <v>12</v>
      </c>
      <c r="AD18" s="78">
        <f>COUNTIF(AD19:AD24,"E")</f>
        <v>3</v>
      </c>
      <c r="AE18" s="75">
        <f>SUM(AE19:AE24)</f>
        <v>20</v>
      </c>
      <c r="AF18" s="79">
        <f aca="true" t="shared" si="13" ref="AF18:AO18">SUM(AF19:AF24)</f>
        <v>30</v>
      </c>
      <c r="AG18" s="79">
        <f t="shared" si="13"/>
        <v>0</v>
      </c>
      <c r="AH18" s="79">
        <f t="shared" si="13"/>
        <v>0</v>
      </c>
      <c r="AI18" s="79">
        <f t="shared" si="13"/>
        <v>10</v>
      </c>
      <c r="AJ18" s="79">
        <f t="shared" si="13"/>
        <v>2</v>
      </c>
      <c r="AK18" s="79">
        <f t="shared" si="13"/>
        <v>0</v>
      </c>
      <c r="AL18" s="79">
        <f t="shared" si="13"/>
        <v>0</v>
      </c>
      <c r="AM18" s="79">
        <f t="shared" si="13"/>
        <v>0</v>
      </c>
      <c r="AN18" s="80">
        <f t="shared" si="13"/>
        <v>0</v>
      </c>
      <c r="AO18" s="77">
        <f t="shared" si="13"/>
        <v>2</v>
      </c>
      <c r="AP18" s="78">
        <f>COUNTIF(AP19:AP24,"E")</f>
        <v>0</v>
      </c>
      <c r="AQ18" s="77">
        <f>SUM(AQ19:AQ24)</f>
        <v>0</v>
      </c>
      <c r="AR18" s="79">
        <f aca="true" t="shared" si="14" ref="AR18:CK18">SUM(AR19:AR24)</f>
        <v>30</v>
      </c>
      <c r="AS18" s="79">
        <f t="shared" si="14"/>
        <v>0</v>
      </c>
      <c r="AT18" s="79">
        <f t="shared" si="14"/>
        <v>0</v>
      </c>
      <c r="AU18" s="79">
        <f t="shared" si="14"/>
        <v>0</v>
      </c>
      <c r="AV18" s="79">
        <f t="shared" si="14"/>
        <v>1</v>
      </c>
      <c r="AW18" s="79">
        <f t="shared" si="14"/>
        <v>0</v>
      </c>
      <c r="AX18" s="79">
        <f t="shared" si="14"/>
        <v>0</v>
      </c>
      <c r="AY18" s="79">
        <f t="shared" si="14"/>
        <v>0</v>
      </c>
      <c r="AZ18" s="78">
        <f t="shared" si="14"/>
        <v>0</v>
      </c>
      <c r="BA18" s="77">
        <f t="shared" si="14"/>
        <v>1</v>
      </c>
      <c r="BB18" s="78">
        <f>COUNTIF(BB19:BB24,"E")</f>
        <v>0</v>
      </c>
      <c r="BC18" s="75">
        <f t="shared" si="14"/>
        <v>0</v>
      </c>
      <c r="BD18" s="79">
        <f t="shared" si="14"/>
        <v>30</v>
      </c>
      <c r="BE18" s="79">
        <f t="shared" si="14"/>
        <v>0</v>
      </c>
      <c r="BF18" s="79">
        <f t="shared" si="14"/>
        <v>0</v>
      </c>
      <c r="BG18" s="79">
        <f t="shared" si="14"/>
        <v>0</v>
      </c>
      <c r="BH18" s="79">
        <f t="shared" si="14"/>
        <v>2</v>
      </c>
      <c r="BI18" s="79">
        <f t="shared" si="14"/>
        <v>0</v>
      </c>
      <c r="BJ18" s="79">
        <f t="shared" si="14"/>
        <v>0</v>
      </c>
      <c r="BK18" s="79">
        <f t="shared" si="14"/>
        <v>0</v>
      </c>
      <c r="BL18" s="80">
        <f t="shared" si="14"/>
        <v>0</v>
      </c>
      <c r="BM18" s="77">
        <f t="shared" si="14"/>
        <v>2</v>
      </c>
      <c r="BN18" s="78">
        <f>COUNTIF(BN19:BN24,"E")</f>
        <v>1</v>
      </c>
      <c r="BO18" s="75">
        <f t="shared" si="14"/>
        <v>0</v>
      </c>
      <c r="BP18" s="79">
        <f t="shared" si="14"/>
        <v>0</v>
      </c>
      <c r="BQ18" s="79">
        <f t="shared" si="14"/>
        <v>0</v>
      </c>
      <c r="BR18" s="79">
        <f t="shared" si="14"/>
        <v>0</v>
      </c>
      <c r="BS18" s="79">
        <f t="shared" si="14"/>
        <v>0</v>
      </c>
      <c r="BT18" s="79">
        <f t="shared" si="14"/>
        <v>0</v>
      </c>
      <c r="BU18" s="79">
        <f t="shared" si="14"/>
        <v>0</v>
      </c>
      <c r="BV18" s="79">
        <f t="shared" si="14"/>
        <v>0</v>
      </c>
      <c r="BW18" s="79">
        <f t="shared" si="14"/>
        <v>0</v>
      </c>
      <c r="BX18" s="80">
        <f t="shared" si="14"/>
        <v>0</v>
      </c>
      <c r="BY18" s="77">
        <f t="shared" si="14"/>
        <v>0</v>
      </c>
      <c r="BZ18" s="78">
        <f>COUNTIF(BZ19:BZ24,"E")</f>
        <v>0</v>
      </c>
      <c r="CA18" s="75">
        <f t="shared" si="14"/>
        <v>0</v>
      </c>
      <c r="CB18" s="79">
        <f t="shared" si="14"/>
        <v>0</v>
      </c>
      <c r="CC18" s="79">
        <f t="shared" si="14"/>
        <v>0</v>
      </c>
      <c r="CD18" s="79">
        <f t="shared" si="14"/>
        <v>0</v>
      </c>
      <c r="CE18" s="79">
        <f t="shared" si="14"/>
        <v>0</v>
      </c>
      <c r="CF18" s="79">
        <f t="shared" si="14"/>
        <v>0</v>
      </c>
      <c r="CG18" s="79">
        <f t="shared" si="14"/>
        <v>0</v>
      </c>
      <c r="CH18" s="79">
        <f t="shared" si="14"/>
        <v>0</v>
      </c>
      <c r="CI18" s="79">
        <f t="shared" si="14"/>
        <v>0</v>
      </c>
      <c r="CJ18" s="80">
        <f t="shared" si="14"/>
        <v>0</v>
      </c>
      <c r="CK18" s="77">
        <f t="shared" si="14"/>
        <v>0</v>
      </c>
      <c r="CL18" s="78">
        <f>COUNTIF(CL19:CL24,"E")</f>
        <v>0</v>
      </c>
    </row>
    <row r="19" spans="1:90" s="81" customFormat="1" ht="34.5" customHeight="1">
      <c r="A19" s="74">
        <f t="shared" si="5"/>
        <v>30</v>
      </c>
      <c r="B19" s="74">
        <v>15</v>
      </c>
      <c r="C19" s="83">
        <v>9</v>
      </c>
      <c r="D19" s="84" t="s">
        <v>14</v>
      </c>
      <c r="E19" s="85" t="s">
        <v>60</v>
      </c>
      <c r="F19" s="86">
        <f aca="true" t="shared" si="15" ref="F19:F24">O19+M19+K19+J19+I19+H19+G19</f>
        <v>75</v>
      </c>
      <c r="G19" s="87">
        <f aca="true" t="shared" si="16" ref="G19:K24">S19+AE19+AQ19+BC19+BO19+CA19</f>
        <v>30</v>
      </c>
      <c r="H19" s="88">
        <f t="shared" si="16"/>
        <v>20</v>
      </c>
      <c r="I19" s="88">
        <f t="shared" si="16"/>
        <v>0</v>
      </c>
      <c r="J19" s="88">
        <f t="shared" si="16"/>
        <v>0</v>
      </c>
      <c r="K19" s="88">
        <f t="shared" si="16"/>
        <v>25</v>
      </c>
      <c r="L19" s="89">
        <f aca="true" t="shared" si="17" ref="L19:L24">X19+AJ19+AV19+BH19+BT19+CF19</f>
        <v>3</v>
      </c>
      <c r="M19" s="88">
        <f aca="true" t="shared" si="18" ref="M19:P26">Y19+AK19+AW19+BI19+BU19+CG19</f>
        <v>0</v>
      </c>
      <c r="N19" s="89">
        <f t="shared" si="18"/>
        <v>0</v>
      </c>
      <c r="O19" s="88">
        <f t="shared" si="18"/>
        <v>0</v>
      </c>
      <c r="P19" s="90">
        <f t="shared" si="18"/>
        <v>0</v>
      </c>
      <c r="Q19" s="107">
        <f aca="true" t="shared" si="19" ref="Q19:Q24">SUM(AC19+AO19+BA19+BM19+BY19+CK19)</f>
        <v>3</v>
      </c>
      <c r="R19" s="92" t="s">
        <v>46</v>
      </c>
      <c r="S19" s="93">
        <v>30</v>
      </c>
      <c r="T19" s="94">
        <v>20</v>
      </c>
      <c r="U19" s="94"/>
      <c r="V19" s="94"/>
      <c r="W19" s="94">
        <v>25</v>
      </c>
      <c r="X19" s="96">
        <v>3</v>
      </c>
      <c r="Y19" s="95"/>
      <c r="Z19" s="96"/>
      <c r="AA19" s="95"/>
      <c r="AB19" s="97"/>
      <c r="AC19" s="107">
        <v>3</v>
      </c>
      <c r="AD19" s="92" t="s">
        <v>46</v>
      </c>
      <c r="AE19" s="100"/>
      <c r="AF19" s="101"/>
      <c r="AG19" s="101"/>
      <c r="AH19" s="101"/>
      <c r="AI19" s="101"/>
      <c r="AJ19" s="96"/>
      <c r="AK19" s="101"/>
      <c r="AL19" s="96"/>
      <c r="AM19" s="101"/>
      <c r="AN19" s="102"/>
      <c r="AO19" s="108"/>
      <c r="AP19" s="109"/>
      <c r="AQ19" s="104"/>
      <c r="AR19" s="94"/>
      <c r="AS19" s="94"/>
      <c r="AT19" s="94"/>
      <c r="AU19" s="94"/>
      <c r="AV19" s="96"/>
      <c r="AW19" s="95"/>
      <c r="AX19" s="96"/>
      <c r="AY19" s="95"/>
      <c r="AZ19" s="105"/>
      <c r="BA19" s="107"/>
      <c r="BB19" s="106"/>
      <c r="BC19" s="100"/>
      <c r="BD19" s="101"/>
      <c r="BE19" s="101"/>
      <c r="BF19" s="101"/>
      <c r="BG19" s="101"/>
      <c r="BH19" s="96"/>
      <c r="BI19" s="101"/>
      <c r="BJ19" s="96"/>
      <c r="BK19" s="101"/>
      <c r="BL19" s="102"/>
      <c r="BM19" s="107"/>
      <c r="BN19" s="106"/>
      <c r="BO19" s="93"/>
      <c r="BP19" s="94"/>
      <c r="BQ19" s="94"/>
      <c r="BR19" s="94"/>
      <c r="BS19" s="94"/>
      <c r="BT19" s="96"/>
      <c r="BU19" s="95"/>
      <c r="BV19" s="96"/>
      <c r="BW19" s="95"/>
      <c r="BX19" s="97"/>
      <c r="BY19" s="107"/>
      <c r="BZ19" s="106"/>
      <c r="CA19" s="100"/>
      <c r="CB19" s="101"/>
      <c r="CC19" s="101"/>
      <c r="CD19" s="101"/>
      <c r="CE19" s="101"/>
      <c r="CF19" s="96"/>
      <c r="CG19" s="101"/>
      <c r="CH19" s="96"/>
      <c r="CI19" s="101"/>
      <c r="CJ19" s="102"/>
      <c r="CK19" s="108"/>
      <c r="CL19" s="109"/>
    </row>
    <row r="20" spans="1:90" s="81" customFormat="1" ht="34.5" customHeight="1">
      <c r="A20" s="74">
        <f t="shared" si="5"/>
        <v>27.5</v>
      </c>
      <c r="B20" s="74">
        <v>10</v>
      </c>
      <c r="C20" s="110">
        <v>10</v>
      </c>
      <c r="D20" s="111" t="s">
        <v>15</v>
      </c>
      <c r="E20" s="112" t="s">
        <v>61</v>
      </c>
      <c r="F20" s="113">
        <f t="shared" si="15"/>
        <v>45</v>
      </c>
      <c r="G20" s="114">
        <f t="shared" si="16"/>
        <v>15</v>
      </c>
      <c r="H20" s="115">
        <f t="shared" si="16"/>
        <v>15</v>
      </c>
      <c r="I20" s="115">
        <f t="shared" si="16"/>
        <v>0</v>
      </c>
      <c r="J20" s="115">
        <f t="shared" si="16"/>
        <v>0</v>
      </c>
      <c r="K20" s="115">
        <f t="shared" si="16"/>
        <v>15</v>
      </c>
      <c r="L20" s="116">
        <f t="shared" si="17"/>
        <v>2</v>
      </c>
      <c r="M20" s="115">
        <f t="shared" si="18"/>
        <v>0</v>
      </c>
      <c r="N20" s="116">
        <f t="shared" si="18"/>
        <v>0</v>
      </c>
      <c r="O20" s="115">
        <f t="shared" si="18"/>
        <v>0</v>
      </c>
      <c r="P20" s="117">
        <f t="shared" si="18"/>
        <v>0</v>
      </c>
      <c r="Q20" s="107">
        <f t="shared" si="19"/>
        <v>2</v>
      </c>
      <c r="R20" s="124" t="s">
        <v>95</v>
      </c>
      <c r="S20" s="167">
        <v>15</v>
      </c>
      <c r="T20" s="168">
        <v>15</v>
      </c>
      <c r="U20" s="168"/>
      <c r="V20" s="168"/>
      <c r="W20" s="168">
        <v>15</v>
      </c>
      <c r="X20" s="121">
        <v>2</v>
      </c>
      <c r="Y20" s="120"/>
      <c r="Z20" s="121"/>
      <c r="AA20" s="120"/>
      <c r="AB20" s="122"/>
      <c r="AC20" s="132">
        <v>2</v>
      </c>
      <c r="AD20" s="124" t="s">
        <v>95</v>
      </c>
      <c r="AE20" s="139"/>
      <c r="AF20" s="115"/>
      <c r="AG20" s="115"/>
      <c r="AH20" s="115"/>
      <c r="AI20" s="115"/>
      <c r="AJ20" s="121"/>
      <c r="AK20" s="126"/>
      <c r="AL20" s="121"/>
      <c r="AM20" s="126"/>
      <c r="AN20" s="127"/>
      <c r="AO20" s="134"/>
      <c r="AP20" s="143"/>
      <c r="AQ20" s="169"/>
      <c r="AR20" s="168"/>
      <c r="AS20" s="168"/>
      <c r="AT20" s="168"/>
      <c r="AU20" s="168"/>
      <c r="AV20" s="121"/>
      <c r="AW20" s="120"/>
      <c r="AX20" s="121"/>
      <c r="AY20" s="120"/>
      <c r="AZ20" s="130"/>
      <c r="BA20" s="132"/>
      <c r="BB20" s="124"/>
      <c r="BC20" s="139"/>
      <c r="BD20" s="115"/>
      <c r="BE20" s="115"/>
      <c r="BF20" s="115"/>
      <c r="BG20" s="115"/>
      <c r="BH20" s="121"/>
      <c r="BI20" s="126"/>
      <c r="BJ20" s="121"/>
      <c r="BK20" s="126"/>
      <c r="BL20" s="127"/>
      <c r="BM20" s="132"/>
      <c r="BN20" s="133"/>
      <c r="BO20" s="167"/>
      <c r="BP20" s="168"/>
      <c r="BQ20" s="168"/>
      <c r="BR20" s="168"/>
      <c r="BS20" s="168"/>
      <c r="BT20" s="121"/>
      <c r="BU20" s="120"/>
      <c r="BV20" s="121"/>
      <c r="BW20" s="120"/>
      <c r="BX20" s="122"/>
      <c r="BY20" s="132"/>
      <c r="BZ20" s="124"/>
      <c r="CA20" s="139"/>
      <c r="CB20" s="115"/>
      <c r="CC20" s="115"/>
      <c r="CD20" s="115"/>
      <c r="CE20" s="115"/>
      <c r="CF20" s="121"/>
      <c r="CG20" s="126"/>
      <c r="CH20" s="121"/>
      <c r="CI20" s="126"/>
      <c r="CJ20" s="127"/>
      <c r="CK20" s="134"/>
      <c r="CL20" s="143"/>
    </row>
    <row r="21" spans="1:90" s="81" customFormat="1" ht="34.5" customHeight="1">
      <c r="A21" s="74">
        <f t="shared" si="5"/>
        <v>30</v>
      </c>
      <c r="B21" s="74">
        <v>15</v>
      </c>
      <c r="C21" s="110">
        <v>11</v>
      </c>
      <c r="D21" s="111" t="s">
        <v>4</v>
      </c>
      <c r="E21" s="112" t="s">
        <v>62</v>
      </c>
      <c r="F21" s="113">
        <f t="shared" si="15"/>
        <v>75</v>
      </c>
      <c r="G21" s="114">
        <f t="shared" si="16"/>
        <v>30</v>
      </c>
      <c r="H21" s="115">
        <f t="shared" si="16"/>
        <v>20</v>
      </c>
      <c r="I21" s="115">
        <f t="shared" si="16"/>
        <v>0</v>
      </c>
      <c r="J21" s="115">
        <f t="shared" si="16"/>
        <v>0</v>
      </c>
      <c r="K21" s="115">
        <f t="shared" si="16"/>
        <v>25</v>
      </c>
      <c r="L21" s="116">
        <f t="shared" si="17"/>
        <v>3</v>
      </c>
      <c r="M21" s="115">
        <f t="shared" si="18"/>
        <v>0</v>
      </c>
      <c r="N21" s="116">
        <f t="shared" si="18"/>
        <v>0</v>
      </c>
      <c r="O21" s="115">
        <f t="shared" si="18"/>
        <v>0</v>
      </c>
      <c r="P21" s="117">
        <f t="shared" si="18"/>
        <v>0</v>
      </c>
      <c r="Q21" s="107">
        <f t="shared" si="19"/>
        <v>3</v>
      </c>
      <c r="R21" s="119" t="s">
        <v>46</v>
      </c>
      <c r="S21" s="110">
        <v>30</v>
      </c>
      <c r="T21" s="120">
        <v>20</v>
      </c>
      <c r="U21" s="120"/>
      <c r="V21" s="120"/>
      <c r="W21" s="120">
        <v>25</v>
      </c>
      <c r="X21" s="121">
        <v>3</v>
      </c>
      <c r="Y21" s="120"/>
      <c r="Z21" s="121"/>
      <c r="AA21" s="120"/>
      <c r="AB21" s="122"/>
      <c r="AC21" s="132">
        <v>3</v>
      </c>
      <c r="AD21" s="128" t="s">
        <v>46</v>
      </c>
      <c r="AE21" s="125"/>
      <c r="AF21" s="126"/>
      <c r="AG21" s="126"/>
      <c r="AH21" s="126"/>
      <c r="AI21" s="126"/>
      <c r="AJ21" s="121"/>
      <c r="AK21" s="126"/>
      <c r="AL21" s="121"/>
      <c r="AM21" s="126"/>
      <c r="AN21" s="122"/>
      <c r="AO21" s="134"/>
      <c r="AP21" s="143"/>
      <c r="AQ21" s="129"/>
      <c r="AR21" s="120"/>
      <c r="AS21" s="120"/>
      <c r="AT21" s="120"/>
      <c r="AU21" s="120"/>
      <c r="AV21" s="121"/>
      <c r="AW21" s="120"/>
      <c r="AX21" s="121"/>
      <c r="AY21" s="120"/>
      <c r="AZ21" s="130"/>
      <c r="BA21" s="132"/>
      <c r="BB21" s="133"/>
      <c r="BC21" s="125"/>
      <c r="BD21" s="126"/>
      <c r="BE21" s="126"/>
      <c r="BF21" s="126"/>
      <c r="BG21" s="126"/>
      <c r="BH21" s="121"/>
      <c r="BI21" s="126"/>
      <c r="BJ21" s="121"/>
      <c r="BK21" s="126"/>
      <c r="BL21" s="122"/>
      <c r="BM21" s="132"/>
      <c r="BN21" s="133"/>
      <c r="BO21" s="110"/>
      <c r="BP21" s="120"/>
      <c r="BQ21" s="120"/>
      <c r="BR21" s="120"/>
      <c r="BS21" s="120"/>
      <c r="BT21" s="121"/>
      <c r="BU21" s="120"/>
      <c r="BV21" s="121"/>
      <c r="BW21" s="120"/>
      <c r="BX21" s="122"/>
      <c r="BY21" s="132"/>
      <c r="BZ21" s="133"/>
      <c r="CA21" s="125"/>
      <c r="CB21" s="126"/>
      <c r="CC21" s="126"/>
      <c r="CD21" s="126"/>
      <c r="CE21" s="126"/>
      <c r="CF21" s="121"/>
      <c r="CG21" s="126"/>
      <c r="CH21" s="121"/>
      <c r="CI21" s="126"/>
      <c r="CJ21" s="122"/>
      <c r="CK21" s="134"/>
      <c r="CL21" s="133"/>
    </row>
    <row r="22" spans="1:90" s="81" customFormat="1" ht="34.5" customHeight="1">
      <c r="A22" s="74">
        <f t="shared" si="5"/>
        <v>30</v>
      </c>
      <c r="B22" s="74">
        <v>0</v>
      </c>
      <c r="C22" s="110">
        <v>12</v>
      </c>
      <c r="D22" s="111" t="s">
        <v>81</v>
      </c>
      <c r="E22" s="112" t="s">
        <v>82</v>
      </c>
      <c r="F22" s="113">
        <f t="shared" si="15"/>
        <v>30</v>
      </c>
      <c r="G22" s="114">
        <f t="shared" si="16"/>
        <v>20</v>
      </c>
      <c r="H22" s="115">
        <f t="shared" si="16"/>
        <v>0</v>
      </c>
      <c r="I22" s="115">
        <f t="shared" si="16"/>
        <v>0</v>
      </c>
      <c r="J22" s="115">
        <f t="shared" si="16"/>
        <v>0</v>
      </c>
      <c r="K22" s="115">
        <f t="shared" si="16"/>
        <v>10</v>
      </c>
      <c r="L22" s="116">
        <f t="shared" si="17"/>
        <v>1</v>
      </c>
      <c r="M22" s="115">
        <f t="shared" si="18"/>
        <v>0</v>
      </c>
      <c r="N22" s="116">
        <f t="shared" si="18"/>
        <v>0</v>
      </c>
      <c r="O22" s="115">
        <f t="shared" si="18"/>
        <v>0</v>
      </c>
      <c r="P22" s="117">
        <f t="shared" si="18"/>
        <v>0</v>
      </c>
      <c r="Q22" s="107">
        <f t="shared" si="19"/>
        <v>1</v>
      </c>
      <c r="R22" s="124" t="s">
        <v>95</v>
      </c>
      <c r="S22" s="110"/>
      <c r="T22" s="120"/>
      <c r="U22" s="120"/>
      <c r="V22" s="120"/>
      <c r="W22" s="120"/>
      <c r="X22" s="121"/>
      <c r="Y22" s="120"/>
      <c r="Z22" s="121"/>
      <c r="AA22" s="120"/>
      <c r="AB22" s="122"/>
      <c r="AC22" s="132"/>
      <c r="AD22" s="124"/>
      <c r="AE22" s="139">
        <v>20</v>
      </c>
      <c r="AF22" s="115"/>
      <c r="AG22" s="115"/>
      <c r="AH22" s="115"/>
      <c r="AI22" s="115">
        <v>10</v>
      </c>
      <c r="AJ22" s="121">
        <v>1</v>
      </c>
      <c r="AK22" s="126"/>
      <c r="AL22" s="121"/>
      <c r="AM22" s="126"/>
      <c r="AN22" s="127"/>
      <c r="AO22" s="123">
        <v>1</v>
      </c>
      <c r="AP22" s="124" t="s">
        <v>95</v>
      </c>
      <c r="AQ22" s="129"/>
      <c r="AR22" s="120"/>
      <c r="AS22" s="120"/>
      <c r="AT22" s="120"/>
      <c r="AU22" s="120"/>
      <c r="AV22" s="121"/>
      <c r="AW22" s="120"/>
      <c r="AX22" s="121"/>
      <c r="AY22" s="120"/>
      <c r="AZ22" s="130"/>
      <c r="BA22" s="132"/>
      <c r="BB22" s="124"/>
      <c r="BC22" s="139"/>
      <c r="BD22" s="115"/>
      <c r="BE22" s="115"/>
      <c r="BF22" s="115"/>
      <c r="BG22" s="115"/>
      <c r="BH22" s="121"/>
      <c r="BI22" s="126"/>
      <c r="BJ22" s="121"/>
      <c r="BK22" s="126"/>
      <c r="BL22" s="127"/>
      <c r="BM22" s="132"/>
      <c r="BN22" s="124"/>
      <c r="BO22" s="110"/>
      <c r="BP22" s="120"/>
      <c r="BQ22" s="120"/>
      <c r="BR22" s="120"/>
      <c r="BS22" s="120"/>
      <c r="BT22" s="121"/>
      <c r="BU22" s="120"/>
      <c r="BV22" s="121"/>
      <c r="BW22" s="120"/>
      <c r="BX22" s="122"/>
      <c r="BY22" s="132"/>
      <c r="BZ22" s="124"/>
      <c r="CA22" s="139"/>
      <c r="CB22" s="115"/>
      <c r="CC22" s="115"/>
      <c r="CD22" s="115"/>
      <c r="CE22" s="115"/>
      <c r="CF22" s="121"/>
      <c r="CG22" s="126"/>
      <c r="CH22" s="121"/>
      <c r="CI22" s="126"/>
      <c r="CJ22" s="127"/>
      <c r="CK22" s="134"/>
      <c r="CL22" s="124"/>
    </row>
    <row r="23" spans="1:90" s="81" customFormat="1" ht="34.5" customHeight="1">
      <c r="A23" s="74">
        <f t="shared" si="5"/>
        <v>30</v>
      </c>
      <c r="B23" s="74">
        <v>15</v>
      </c>
      <c r="C23" s="110">
        <v>13</v>
      </c>
      <c r="D23" s="111" t="s">
        <v>31</v>
      </c>
      <c r="E23" s="112" t="s">
        <v>63</v>
      </c>
      <c r="F23" s="113">
        <f t="shared" si="15"/>
        <v>75</v>
      </c>
      <c r="G23" s="114">
        <f t="shared" si="16"/>
        <v>30</v>
      </c>
      <c r="H23" s="115">
        <f t="shared" si="16"/>
        <v>20</v>
      </c>
      <c r="I23" s="115">
        <f t="shared" si="16"/>
        <v>0</v>
      </c>
      <c r="J23" s="115">
        <f t="shared" si="16"/>
        <v>0</v>
      </c>
      <c r="K23" s="115">
        <f t="shared" si="16"/>
        <v>25</v>
      </c>
      <c r="L23" s="116">
        <f t="shared" si="17"/>
        <v>3</v>
      </c>
      <c r="M23" s="115">
        <f t="shared" si="18"/>
        <v>0</v>
      </c>
      <c r="N23" s="116">
        <f t="shared" si="18"/>
        <v>0</v>
      </c>
      <c r="O23" s="115">
        <f t="shared" si="18"/>
        <v>0</v>
      </c>
      <c r="P23" s="117">
        <f t="shared" si="18"/>
        <v>0</v>
      </c>
      <c r="Q23" s="107">
        <f t="shared" si="19"/>
        <v>3</v>
      </c>
      <c r="R23" s="119" t="s">
        <v>46</v>
      </c>
      <c r="S23" s="110">
        <v>30</v>
      </c>
      <c r="T23" s="120">
        <v>20</v>
      </c>
      <c r="U23" s="120"/>
      <c r="V23" s="120"/>
      <c r="W23" s="120">
        <v>25</v>
      </c>
      <c r="X23" s="121">
        <v>3</v>
      </c>
      <c r="Y23" s="120"/>
      <c r="Z23" s="121"/>
      <c r="AA23" s="120"/>
      <c r="AB23" s="122"/>
      <c r="AC23" s="132">
        <v>3</v>
      </c>
      <c r="AD23" s="128" t="s">
        <v>46</v>
      </c>
      <c r="AE23" s="125"/>
      <c r="AF23" s="126"/>
      <c r="AG23" s="126"/>
      <c r="AH23" s="126"/>
      <c r="AI23" s="126"/>
      <c r="AJ23" s="121"/>
      <c r="AK23" s="126"/>
      <c r="AL23" s="121"/>
      <c r="AM23" s="126"/>
      <c r="AN23" s="127"/>
      <c r="AO23" s="134"/>
      <c r="AP23" s="124"/>
      <c r="AQ23" s="129"/>
      <c r="AR23" s="120"/>
      <c r="AS23" s="120"/>
      <c r="AT23" s="120"/>
      <c r="AU23" s="120"/>
      <c r="AV23" s="121"/>
      <c r="AW23" s="120"/>
      <c r="AX23" s="121"/>
      <c r="AY23" s="120"/>
      <c r="AZ23" s="130"/>
      <c r="BA23" s="132"/>
      <c r="BB23" s="124"/>
      <c r="BC23" s="125"/>
      <c r="BD23" s="126"/>
      <c r="BE23" s="126"/>
      <c r="BF23" s="126"/>
      <c r="BG23" s="126"/>
      <c r="BH23" s="121"/>
      <c r="BI23" s="126"/>
      <c r="BJ23" s="121"/>
      <c r="BK23" s="126"/>
      <c r="BL23" s="127"/>
      <c r="BM23" s="132"/>
      <c r="BN23" s="124"/>
      <c r="BO23" s="110"/>
      <c r="BP23" s="120"/>
      <c r="BQ23" s="120"/>
      <c r="BR23" s="120"/>
      <c r="BS23" s="120"/>
      <c r="BT23" s="121"/>
      <c r="BU23" s="120"/>
      <c r="BV23" s="121"/>
      <c r="BW23" s="120"/>
      <c r="BX23" s="122"/>
      <c r="BY23" s="132"/>
      <c r="BZ23" s="124"/>
      <c r="CA23" s="125"/>
      <c r="CB23" s="126"/>
      <c r="CC23" s="126"/>
      <c r="CD23" s="126"/>
      <c r="CE23" s="126"/>
      <c r="CF23" s="121"/>
      <c r="CG23" s="126"/>
      <c r="CH23" s="121"/>
      <c r="CI23" s="126"/>
      <c r="CJ23" s="127"/>
      <c r="CK23" s="134"/>
      <c r="CL23" s="124"/>
    </row>
    <row r="24" spans="1:90" s="81" customFormat="1" ht="34.5" customHeight="1" thickBot="1">
      <c r="A24" s="74">
        <f t="shared" si="5"/>
        <v>30</v>
      </c>
      <c r="B24" s="74">
        <v>30</v>
      </c>
      <c r="C24" s="170">
        <v>14</v>
      </c>
      <c r="D24" s="171" t="s">
        <v>32</v>
      </c>
      <c r="E24" s="172" t="s">
        <v>64</v>
      </c>
      <c r="F24" s="150">
        <f t="shared" si="15"/>
        <v>120</v>
      </c>
      <c r="G24" s="151">
        <f t="shared" si="16"/>
        <v>0</v>
      </c>
      <c r="H24" s="152">
        <f t="shared" si="16"/>
        <v>120</v>
      </c>
      <c r="I24" s="152">
        <f t="shared" si="16"/>
        <v>0</v>
      </c>
      <c r="J24" s="152">
        <f t="shared" si="16"/>
        <v>0</v>
      </c>
      <c r="K24" s="152">
        <f t="shared" si="16"/>
        <v>0</v>
      </c>
      <c r="L24" s="153">
        <f t="shared" si="17"/>
        <v>5</v>
      </c>
      <c r="M24" s="115">
        <f t="shared" si="18"/>
        <v>0</v>
      </c>
      <c r="N24" s="153">
        <f t="shared" si="18"/>
        <v>0</v>
      </c>
      <c r="O24" s="152">
        <f t="shared" si="18"/>
        <v>0</v>
      </c>
      <c r="P24" s="154">
        <f t="shared" si="18"/>
        <v>0</v>
      </c>
      <c r="Q24" s="107">
        <f t="shared" si="19"/>
        <v>5</v>
      </c>
      <c r="R24" s="173" t="s">
        <v>46</v>
      </c>
      <c r="S24" s="170"/>
      <c r="T24" s="174">
        <v>30</v>
      </c>
      <c r="U24" s="174"/>
      <c r="V24" s="174"/>
      <c r="W24" s="174"/>
      <c r="X24" s="175">
        <v>1</v>
      </c>
      <c r="Y24" s="174"/>
      <c r="Z24" s="175"/>
      <c r="AA24" s="174"/>
      <c r="AB24" s="176"/>
      <c r="AC24" s="155">
        <v>1</v>
      </c>
      <c r="AD24" s="156" t="s">
        <v>95</v>
      </c>
      <c r="AE24" s="177"/>
      <c r="AF24" s="178">
        <v>30</v>
      </c>
      <c r="AG24" s="178"/>
      <c r="AH24" s="178"/>
      <c r="AI24" s="178"/>
      <c r="AJ24" s="175">
        <v>1</v>
      </c>
      <c r="AK24" s="178"/>
      <c r="AL24" s="175"/>
      <c r="AM24" s="178"/>
      <c r="AN24" s="159"/>
      <c r="AO24" s="160">
        <v>1</v>
      </c>
      <c r="AP24" s="156" t="s">
        <v>95</v>
      </c>
      <c r="AQ24" s="179"/>
      <c r="AR24" s="174">
        <v>30</v>
      </c>
      <c r="AS24" s="174"/>
      <c r="AT24" s="174"/>
      <c r="AU24" s="174"/>
      <c r="AV24" s="175">
        <v>1</v>
      </c>
      <c r="AW24" s="174"/>
      <c r="AX24" s="175"/>
      <c r="AY24" s="174"/>
      <c r="AZ24" s="180"/>
      <c r="BA24" s="155">
        <v>1</v>
      </c>
      <c r="BB24" s="156" t="s">
        <v>95</v>
      </c>
      <c r="BC24" s="177"/>
      <c r="BD24" s="178">
        <v>30</v>
      </c>
      <c r="BE24" s="178"/>
      <c r="BF24" s="178"/>
      <c r="BG24" s="178"/>
      <c r="BH24" s="175">
        <v>2</v>
      </c>
      <c r="BI24" s="178"/>
      <c r="BJ24" s="175"/>
      <c r="BK24" s="178"/>
      <c r="BL24" s="159"/>
      <c r="BM24" s="160">
        <v>2</v>
      </c>
      <c r="BN24" s="181" t="s">
        <v>46</v>
      </c>
      <c r="BO24" s="170"/>
      <c r="BP24" s="174"/>
      <c r="BQ24" s="174"/>
      <c r="BR24" s="174"/>
      <c r="BS24" s="174"/>
      <c r="BT24" s="175"/>
      <c r="BU24" s="174"/>
      <c r="BV24" s="175"/>
      <c r="BW24" s="174"/>
      <c r="BX24" s="176"/>
      <c r="BY24" s="155"/>
      <c r="BZ24" s="156"/>
      <c r="CA24" s="177"/>
      <c r="CB24" s="178"/>
      <c r="CC24" s="178"/>
      <c r="CD24" s="178"/>
      <c r="CE24" s="178"/>
      <c r="CF24" s="175"/>
      <c r="CG24" s="178"/>
      <c r="CH24" s="175"/>
      <c r="CI24" s="178"/>
      <c r="CJ24" s="159"/>
      <c r="CK24" s="182"/>
      <c r="CL24" s="161"/>
    </row>
    <row r="25" spans="1:90" s="185" customFormat="1" ht="38.25" customHeight="1" thickBot="1">
      <c r="A25" s="74"/>
      <c r="B25" s="183"/>
      <c r="C25" s="184" t="s">
        <v>33</v>
      </c>
      <c r="D25" s="345" t="s">
        <v>112</v>
      </c>
      <c r="E25" s="346"/>
      <c r="F25" s="76">
        <f>SUM(F26:F35)</f>
        <v>1100</v>
      </c>
      <c r="G25" s="77">
        <f aca="true" t="shared" si="20" ref="G25:Q25">SUM(G26:G35)</f>
        <v>165</v>
      </c>
      <c r="H25" s="79">
        <f t="shared" si="20"/>
        <v>50</v>
      </c>
      <c r="I25" s="79">
        <f t="shared" si="20"/>
        <v>220</v>
      </c>
      <c r="J25" s="79">
        <f t="shared" si="20"/>
        <v>0</v>
      </c>
      <c r="K25" s="79">
        <f t="shared" si="20"/>
        <v>165</v>
      </c>
      <c r="L25" s="79">
        <f t="shared" si="20"/>
        <v>22</v>
      </c>
      <c r="M25" s="79">
        <f t="shared" si="20"/>
        <v>220</v>
      </c>
      <c r="N25" s="79">
        <f t="shared" si="20"/>
        <v>8</v>
      </c>
      <c r="O25" s="79">
        <f t="shared" si="20"/>
        <v>280</v>
      </c>
      <c r="P25" s="78">
        <f t="shared" si="20"/>
        <v>10</v>
      </c>
      <c r="Q25" s="77">
        <f t="shared" si="20"/>
        <v>40</v>
      </c>
      <c r="R25" s="78">
        <f>COUNTIF(R26:R35,"E")</f>
        <v>2</v>
      </c>
      <c r="S25" s="75">
        <f aca="true" t="shared" si="21" ref="S25:AC25">SUM(S26:S35)</f>
        <v>45</v>
      </c>
      <c r="T25" s="79">
        <f t="shared" si="21"/>
        <v>25</v>
      </c>
      <c r="U25" s="79">
        <f t="shared" si="21"/>
        <v>100</v>
      </c>
      <c r="V25" s="79">
        <f t="shared" si="21"/>
        <v>0</v>
      </c>
      <c r="W25" s="79">
        <f t="shared" si="21"/>
        <v>45</v>
      </c>
      <c r="X25" s="79">
        <f t="shared" si="21"/>
        <v>8</v>
      </c>
      <c r="Y25" s="79">
        <f t="shared" si="21"/>
        <v>0</v>
      </c>
      <c r="Z25" s="79">
        <f t="shared" si="21"/>
        <v>0</v>
      </c>
      <c r="AA25" s="79">
        <f t="shared" si="21"/>
        <v>0</v>
      </c>
      <c r="AB25" s="80">
        <f t="shared" si="21"/>
        <v>0</v>
      </c>
      <c r="AC25" s="77">
        <f t="shared" si="21"/>
        <v>8</v>
      </c>
      <c r="AD25" s="78">
        <f>COUNTIF(AD26:AD35,"E")</f>
        <v>0</v>
      </c>
      <c r="AE25" s="75">
        <f aca="true" t="shared" si="22" ref="AE25:AO25">SUM(AE26:AE35)</f>
        <v>65</v>
      </c>
      <c r="AF25" s="79">
        <f t="shared" si="22"/>
        <v>0</v>
      </c>
      <c r="AG25" s="79">
        <f t="shared" si="22"/>
        <v>120</v>
      </c>
      <c r="AH25" s="79">
        <f t="shared" si="22"/>
        <v>0</v>
      </c>
      <c r="AI25" s="79">
        <f t="shared" si="22"/>
        <v>60</v>
      </c>
      <c r="AJ25" s="79">
        <f t="shared" si="22"/>
        <v>9</v>
      </c>
      <c r="AK25" s="79">
        <f t="shared" si="22"/>
        <v>100</v>
      </c>
      <c r="AL25" s="79">
        <f t="shared" si="22"/>
        <v>4</v>
      </c>
      <c r="AM25" s="79">
        <f t="shared" si="22"/>
        <v>120</v>
      </c>
      <c r="AN25" s="80">
        <f t="shared" si="22"/>
        <v>4</v>
      </c>
      <c r="AO25" s="77">
        <f t="shared" si="22"/>
        <v>17</v>
      </c>
      <c r="AP25" s="78">
        <f>COUNTIF(AP26:AP35,"E")</f>
        <v>2</v>
      </c>
      <c r="AQ25" s="77">
        <f aca="true" t="shared" si="23" ref="AQ25:BA25">SUM(AQ26:AQ35)</f>
        <v>30</v>
      </c>
      <c r="AR25" s="79">
        <f t="shared" si="23"/>
        <v>25</v>
      </c>
      <c r="AS25" s="79">
        <f t="shared" si="23"/>
        <v>0</v>
      </c>
      <c r="AT25" s="79">
        <f t="shared" si="23"/>
        <v>0</v>
      </c>
      <c r="AU25" s="79">
        <f t="shared" si="23"/>
        <v>35</v>
      </c>
      <c r="AV25" s="79">
        <f t="shared" si="23"/>
        <v>3</v>
      </c>
      <c r="AW25" s="79">
        <f t="shared" si="23"/>
        <v>0</v>
      </c>
      <c r="AX25" s="79">
        <f t="shared" si="23"/>
        <v>0</v>
      </c>
      <c r="AY25" s="79">
        <f t="shared" si="23"/>
        <v>0</v>
      </c>
      <c r="AZ25" s="78">
        <f t="shared" si="23"/>
        <v>0</v>
      </c>
      <c r="BA25" s="77">
        <f t="shared" si="23"/>
        <v>3</v>
      </c>
      <c r="BB25" s="78">
        <f>COUNTIF(BB26:BB35,"E")</f>
        <v>0</v>
      </c>
      <c r="BC25" s="75">
        <f aca="true" t="shared" si="24" ref="BC25:BM25">SUM(BC26:BC35)</f>
        <v>0</v>
      </c>
      <c r="BD25" s="79">
        <f t="shared" si="24"/>
        <v>0</v>
      </c>
      <c r="BE25" s="79">
        <f t="shared" si="24"/>
        <v>0</v>
      </c>
      <c r="BF25" s="79">
        <f t="shared" si="24"/>
        <v>0</v>
      </c>
      <c r="BG25" s="79">
        <f t="shared" si="24"/>
        <v>0</v>
      </c>
      <c r="BH25" s="79">
        <f t="shared" si="24"/>
        <v>0</v>
      </c>
      <c r="BI25" s="79">
        <f t="shared" si="24"/>
        <v>0</v>
      </c>
      <c r="BJ25" s="79">
        <f t="shared" si="24"/>
        <v>0</v>
      </c>
      <c r="BK25" s="79">
        <f t="shared" si="24"/>
        <v>0</v>
      </c>
      <c r="BL25" s="80">
        <f t="shared" si="24"/>
        <v>0</v>
      </c>
      <c r="BM25" s="77">
        <f t="shared" si="24"/>
        <v>0</v>
      </c>
      <c r="BN25" s="78">
        <f>COUNTIF(BN26:BN35,"E")</f>
        <v>0</v>
      </c>
      <c r="BO25" s="75">
        <f aca="true" t="shared" si="25" ref="BO25:BY25">SUM(BO26:BO35)</f>
        <v>25</v>
      </c>
      <c r="BP25" s="79">
        <f t="shared" si="25"/>
        <v>0</v>
      </c>
      <c r="BQ25" s="79">
        <f t="shared" si="25"/>
        <v>0</v>
      </c>
      <c r="BR25" s="79">
        <f t="shared" si="25"/>
        <v>0</v>
      </c>
      <c r="BS25" s="79">
        <f t="shared" si="25"/>
        <v>25</v>
      </c>
      <c r="BT25" s="79">
        <f t="shared" si="25"/>
        <v>2</v>
      </c>
      <c r="BU25" s="79">
        <f t="shared" si="25"/>
        <v>60</v>
      </c>
      <c r="BV25" s="79">
        <f t="shared" si="25"/>
        <v>2</v>
      </c>
      <c r="BW25" s="79">
        <f t="shared" si="25"/>
        <v>0</v>
      </c>
      <c r="BX25" s="80">
        <f t="shared" si="25"/>
        <v>0</v>
      </c>
      <c r="BY25" s="77">
        <f t="shared" si="25"/>
        <v>4</v>
      </c>
      <c r="BZ25" s="78">
        <f>COUNTIF(BZ26:BZ35,"E")</f>
        <v>0</v>
      </c>
      <c r="CA25" s="75">
        <f aca="true" t="shared" si="26" ref="CA25:CK25">SUM(CA26:CA35)</f>
        <v>0</v>
      </c>
      <c r="CB25" s="79">
        <f t="shared" si="26"/>
        <v>0</v>
      </c>
      <c r="CC25" s="79">
        <f t="shared" si="26"/>
        <v>0</v>
      </c>
      <c r="CD25" s="79">
        <f t="shared" si="26"/>
        <v>0</v>
      </c>
      <c r="CE25" s="79">
        <f t="shared" si="26"/>
        <v>0</v>
      </c>
      <c r="CF25" s="79">
        <f t="shared" si="26"/>
        <v>0</v>
      </c>
      <c r="CG25" s="79">
        <f t="shared" si="26"/>
        <v>60</v>
      </c>
      <c r="CH25" s="79">
        <f t="shared" si="26"/>
        <v>2</v>
      </c>
      <c r="CI25" s="79">
        <f t="shared" si="26"/>
        <v>160</v>
      </c>
      <c r="CJ25" s="80">
        <f t="shared" si="26"/>
        <v>6</v>
      </c>
      <c r="CK25" s="77">
        <f t="shared" si="26"/>
        <v>8</v>
      </c>
      <c r="CL25" s="78">
        <f>COUNTIF(CL26:CL35,"E")</f>
        <v>0</v>
      </c>
    </row>
    <row r="26" spans="1:90" s="81" customFormat="1" ht="34.5" customHeight="1">
      <c r="A26" s="74">
        <f t="shared" si="5"/>
        <v>30</v>
      </c>
      <c r="B26" s="74">
        <v>30</v>
      </c>
      <c r="C26" s="186">
        <v>15</v>
      </c>
      <c r="D26" s="187" t="s">
        <v>124</v>
      </c>
      <c r="E26" s="188" t="s">
        <v>65</v>
      </c>
      <c r="F26" s="86">
        <f aca="true" t="shared" si="27" ref="F26:F35">G26+H26+I26+J26+K26+M26+O26</f>
        <v>480</v>
      </c>
      <c r="G26" s="87">
        <f aca="true" t="shared" si="28" ref="G26:K33">S26+AE26+AQ26+BC26+BO26+CA26</f>
        <v>50</v>
      </c>
      <c r="H26" s="88">
        <f t="shared" si="28"/>
        <v>0</v>
      </c>
      <c r="I26" s="88">
        <f t="shared" si="28"/>
        <v>200</v>
      </c>
      <c r="J26" s="88">
        <f t="shared" si="28"/>
        <v>0</v>
      </c>
      <c r="K26" s="88">
        <f t="shared" si="28"/>
        <v>30</v>
      </c>
      <c r="L26" s="89">
        <f aca="true" t="shared" si="29" ref="L26:L33">X26+AJ26+AV26+BH26+BT26+CF26</f>
        <v>10</v>
      </c>
      <c r="M26" s="152">
        <f t="shared" si="18"/>
        <v>80</v>
      </c>
      <c r="N26" s="89">
        <f aca="true" t="shared" si="30" ref="N26:N35">Z26+AL26+AX26+BJ26+BV26+CH26</f>
        <v>3</v>
      </c>
      <c r="O26" s="88">
        <f aca="true" t="shared" si="31" ref="O26:O35">AA26+AM26+AY26+BK26+BW26+CI26</f>
        <v>120</v>
      </c>
      <c r="P26" s="90">
        <f aca="true" t="shared" si="32" ref="P26:P35">AB26+AN26+AZ26+BL26+BX26+CJ26</f>
        <v>4</v>
      </c>
      <c r="Q26" s="107">
        <f aca="true" t="shared" si="33" ref="Q26:Q35">AC26+AO26+BA26+BM26+BY26+CK26</f>
        <v>17</v>
      </c>
      <c r="R26" s="92" t="s">
        <v>46</v>
      </c>
      <c r="S26" s="83">
        <v>30</v>
      </c>
      <c r="T26" s="95"/>
      <c r="U26" s="95">
        <v>100</v>
      </c>
      <c r="V26" s="95"/>
      <c r="W26" s="95">
        <v>15</v>
      </c>
      <c r="X26" s="96">
        <v>5</v>
      </c>
      <c r="Y26" s="95"/>
      <c r="Z26" s="96"/>
      <c r="AA26" s="95"/>
      <c r="AB26" s="97"/>
      <c r="AC26" s="107">
        <v>5</v>
      </c>
      <c r="AD26" s="103" t="s">
        <v>95</v>
      </c>
      <c r="AE26" s="100">
        <v>20</v>
      </c>
      <c r="AF26" s="101"/>
      <c r="AG26" s="101">
        <v>100</v>
      </c>
      <c r="AH26" s="101"/>
      <c r="AI26" s="101">
        <v>15</v>
      </c>
      <c r="AJ26" s="96">
        <v>5</v>
      </c>
      <c r="AK26" s="101">
        <v>80</v>
      </c>
      <c r="AL26" s="96">
        <v>3</v>
      </c>
      <c r="AM26" s="101">
        <v>120</v>
      </c>
      <c r="AN26" s="102">
        <v>4</v>
      </c>
      <c r="AO26" s="98">
        <v>12</v>
      </c>
      <c r="AP26" s="99" t="s">
        <v>46</v>
      </c>
      <c r="AQ26" s="189"/>
      <c r="AR26" s="95"/>
      <c r="AS26" s="95"/>
      <c r="AT26" s="95"/>
      <c r="AU26" s="95"/>
      <c r="AV26" s="96"/>
      <c r="AW26" s="95"/>
      <c r="AX26" s="96"/>
      <c r="AY26" s="95"/>
      <c r="AZ26" s="105"/>
      <c r="BA26" s="107"/>
      <c r="BB26" s="103"/>
      <c r="BC26" s="100"/>
      <c r="BD26" s="101"/>
      <c r="BE26" s="101"/>
      <c r="BF26" s="101"/>
      <c r="BG26" s="101"/>
      <c r="BH26" s="96"/>
      <c r="BI26" s="101"/>
      <c r="BJ26" s="96"/>
      <c r="BK26" s="101"/>
      <c r="BL26" s="102"/>
      <c r="BM26" s="107"/>
      <c r="BN26" s="106"/>
      <c r="BO26" s="83"/>
      <c r="BP26" s="95"/>
      <c r="BQ26" s="95"/>
      <c r="BR26" s="95"/>
      <c r="BS26" s="95"/>
      <c r="BT26" s="96"/>
      <c r="BU26" s="95"/>
      <c r="BV26" s="96"/>
      <c r="BW26" s="95"/>
      <c r="BX26" s="97"/>
      <c r="BY26" s="107"/>
      <c r="BZ26" s="103"/>
      <c r="CA26" s="100"/>
      <c r="CB26" s="101"/>
      <c r="CC26" s="101"/>
      <c r="CD26" s="101"/>
      <c r="CE26" s="101"/>
      <c r="CF26" s="96"/>
      <c r="CG26" s="101"/>
      <c r="CH26" s="96"/>
      <c r="CI26" s="101"/>
      <c r="CJ26" s="102"/>
      <c r="CK26" s="108"/>
      <c r="CL26" s="106"/>
    </row>
    <row r="27" spans="1:90" s="81" customFormat="1" ht="34.5" customHeight="1">
      <c r="A27" s="74">
        <f t="shared" si="5"/>
        <v>27.5</v>
      </c>
      <c r="B27" s="74">
        <v>10</v>
      </c>
      <c r="C27" s="190">
        <v>16</v>
      </c>
      <c r="D27" s="111" t="s">
        <v>83</v>
      </c>
      <c r="E27" s="112" t="s">
        <v>84</v>
      </c>
      <c r="F27" s="86">
        <f t="shared" si="27"/>
        <v>45</v>
      </c>
      <c r="G27" s="114">
        <f t="shared" si="28"/>
        <v>15</v>
      </c>
      <c r="H27" s="115">
        <f t="shared" si="28"/>
        <v>10</v>
      </c>
      <c r="I27" s="115">
        <f t="shared" si="28"/>
        <v>0</v>
      </c>
      <c r="J27" s="115">
        <f t="shared" si="28"/>
        <v>0</v>
      </c>
      <c r="K27" s="115">
        <f aca="true" t="shared" si="34" ref="K27:K35">W27+AI27+AU27+BG27+BS27+CE27</f>
        <v>20</v>
      </c>
      <c r="L27" s="116">
        <f t="shared" si="29"/>
        <v>2</v>
      </c>
      <c r="M27" s="115">
        <f>Y27+AK27+AW27+BI27+BU27+CG27</f>
        <v>0</v>
      </c>
      <c r="N27" s="116">
        <f t="shared" si="30"/>
        <v>0</v>
      </c>
      <c r="O27" s="115">
        <f t="shared" si="31"/>
        <v>0</v>
      </c>
      <c r="P27" s="117">
        <f t="shared" si="32"/>
        <v>0</v>
      </c>
      <c r="Q27" s="118">
        <f t="shared" si="33"/>
        <v>2</v>
      </c>
      <c r="R27" s="124" t="s">
        <v>95</v>
      </c>
      <c r="S27" s="110">
        <v>15</v>
      </c>
      <c r="T27" s="120">
        <v>10</v>
      </c>
      <c r="U27" s="120"/>
      <c r="V27" s="120"/>
      <c r="W27" s="120">
        <v>20</v>
      </c>
      <c r="X27" s="121">
        <v>2</v>
      </c>
      <c r="Y27" s="120"/>
      <c r="Z27" s="121"/>
      <c r="AA27" s="120"/>
      <c r="AB27" s="122"/>
      <c r="AC27" s="132">
        <v>2</v>
      </c>
      <c r="AD27" s="124" t="s">
        <v>95</v>
      </c>
      <c r="AE27" s="125"/>
      <c r="AF27" s="126"/>
      <c r="AG27" s="126"/>
      <c r="AH27" s="126"/>
      <c r="AI27" s="126"/>
      <c r="AJ27" s="121"/>
      <c r="AK27" s="126"/>
      <c r="AL27" s="121"/>
      <c r="AM27" s="126"/>
      <c r="AN27" s="127"/>
      <c r="AO27" s="123"/>
      <c r="AP27" s="124"/>
      <c r="AQ27" s="129"/>
      <c r="AR27" s="120"/>
      <c r="AS27" s="120"/>
      <c r="AT27" s="120"/>
      <c r="AU27" s="120"/>
      <c r="AV27" s="121"/>
      <c r="AW27" s="120"/>
      <c r="AX27" s="121"/>
      <c r="AY27" s="120"/>
      <c r="AZ27" s="130"/>
      <c r="BA27" s="132"/>
      <c r="BB27" s="124"/>
      <c r="BC27" s="125"/>
      <c r="BD27" s="126"/>
      <c r="BE27" s="126"/>
      <c r="BF27" s="126"/>
      <c r="BG27" s="126"/>
      <c r="BH27" s="121"/>
      <c r="BI27" s="126"/>
      <c r="BJ27" s="121"/>
      <c r="BK27" s="126"/>
      <c r="BL27" s="127"/>
      <c r="BM27" s="132"/>
      <c r="BN27" s="124"/>
      <c r="BO27" s="110"/>
      <c r="BP27" s="120"/>
      <c r="BQ27" s="120"/>
      <c r="BR27" s="120"/>
      <c r="BS27" s="120"/>
      <c r="BT27" s="121"/>
      <c r="BU27" s="120"/>
      <c r="BV27" s="121"/>
      <c r="BW27" s="120"/>
      <c r="BX27" s="122"/>
      <c r="BY27" s="132"/>
      <c r="BZ27" s="124"/>
      <c r="CA27" s="125"/>
      <c r="CB27" s="126"/>
      <c r="CC27" s="126"/>
      <c r="CD27" s="126"/>
      <c r="CE27" s="126"/>
      <c r="CF27" s="121"/>
      <c r="CG27" s="126"/>
      <c r="CH27" s="121"/>
      <c r="CI27" s="126"/>
      <c r="CJ27" s="127"/>
      <c r="CK27" s="134"/>
      <c r="CL27" s="124"/>
    </row>
    <row r="28" spans="1:90" s="81" customFormat="1" ht="34.5" customHeight="1">
      <c r="A28" s="74">
        <f t="shared" si="5"/>
        <v>30</v>
      </c>
      <c r="B28" s="74">
        <v>10</v>
      </c>
      <c r="C28" s="190">
        <v>17</v>
      </c>
      <c r="D28" s="191" t="s">
        <v>35</v>
      </c>
      <c r="E28" s="192" t="s">
        <v>66</v>
      </c>
      <c r="F28" s="86">
        <f t="shared" si="27"/>
        <v>50</v>
      </c>
      <c r="G28" s="114">
        <f t="shared" si="28"/>
        <v>15</v>
      </c>
      <c r="H28" s="115">
        <f t="shared" si="28"/>
        <v>0</v>
      </c>
      <c r="I28" s="115">
        <f t="shared" si="28"/>
        <v>0</v>
      </c>
      <c r="J28" s="115">
        <f t="shared" si="28"/>
        <v>0</v>
      </c>
      <c r="K28" s="115">
        <f t="shared" si="34"/>
        <v>15</v>
      </c>
      <c r="L28" s="116">
        <f t="shared" si="29"/>
        <v>1</v>
      </c>
      <c r="M28" s="115">
        <f>Y28+AK28+AW28+BI28+BU28+CG28</f>
        <v>20</v>
      </c>
      <c r="N28" s="116">
        <f t="shared" si="30"/>
        <v>1</v>
      </c>
      <c r="O28" s="115">
        <f t="shared" si="31"/>
        <v>0</v>
      </c>
      <c r="P28" s="117">
        <f t="shared" si="32"/>
        <v>0</v>
      </c>
      <c r="Q28" s="118">
        <f t="shared" si="33"/>
        <v>2</v>
      </c>
      <c r="R28" s="124" t="s">
        <v>95</v>
      </c>
      <c r="S28" s="110"/>
      <c r="T28" s="120"/>
      <c r="U28" s="120"/>
      <c r="V28" s="120"/>
      <c r="W28" s="120"/>
      <c r="X28" s="121"/>
      <c r="Y28" s="120"/>
      <c r="Z28" s="121"/>
      <c r="AA28" s="120"/>
      <c r="AB28" s="122"/>
      <c r="AC28" s="132"/>
      <c r="AD28" s="124"/>
      <c r="AE28" s="125">
        <v>15</v>
      </c>
      <c r="AF28" s="126"/>
      <c r="AG28" s="126"/>
      <c r="AH28" s="126"/>
      <c r="AI28" s="126">
        <v>15</v>
      </c>
      <c r="AJ28" s="121">
        <v>1</v>
      </c>
      <c r="AK28" s="126">
        <v>20</v>
      </c>
      <c r="AL28" s="121">
        <v>1</v>
      </c>
      <c r="AM28" s="126"/>
      <c r="AN28" s="127"/>
      <c r="AO28" s="123">
        <v>2</v>
      </c>
      <c r="AP28" s="124" t="s">
        <v>95</v>
      </c>
      <c r="AQ28" s="129"/>
      <c r="AR28" s="120"/>
      <c r="AS28" s="120"/>
      <c r="AT28" s="120"/>
      <c r="AU28" s="120"/>
      <c r="AV28" s="121"/>
      <c r="AW28" s="120"/>
      <c r="AX28" s="121"/>
      <c r="AY28" s="120"/>
      <c r="AZ28" s="130"/>
      <c r="BA28" s="132"/>
      <c r="BB28" s="124"/>
      <c r="BC28" s="125"/>
      <c r="BD28" s="126"/>
      <c r="BE28" s="126"/>
      <c r="BF28" s="126"/>
      <c r="BG28" s="126"/>
      <c r="BH28" s="121"/>
      <c r="BI28" s="126"/>
      <c r="BJ28" s="121"/>
      <c r="BK28" s="126"/>
      <c r="BL28" s="127"/>
      <c r="BM28" s="132"/>
      <c r="BN28" s="124"/>
      <c r="BO28" s="110"/>
      <c r="BP28" s="120"/>
      <c r="BQ28" s="120"/>
      <c r="BR28" s="120"/>
      <c r="BS28" s="120"/>
      <c r="BT28" s="121"/>
      <c r="BU28" s="120"/>
      <c r="BV28" s="121"/>
      <c r="BW28" s="120"/>
      <c r="BX28" s="122"/>
      <c r="BY28" s="132"/>
      <c r="BZ28" s="124"/>
      <c r="CA28" s="125"/>
      <c r="CB28" s="126"/>
      <c r="CC28" s="126"/>
      <c r="CD28" s="126"/>
      <c r="CE28" s="126"/>
      <c r="CF28" s="121"/>
      <c r="CG28" s="126"/>
      <c r="CH28" s="121"/>
      <c r="CI28" s="126"/>
      <c r="CJ28" s="127"/>
      <c r="CK28" s="134"/>
      <c r="CL28" s="124"/>
    </row>
    <row r="29" spans="1:90" s="81" customFormat="1" ht="34.5" customHeight="1">
      <c r="A29" s="82">
        <f t="shared" si="5"/>
        <v>28.333333333333332</v>
      </c>
      <c r="B29" s="74">
        <v>10</v>
      </c>
      <c r="C29" s="190">
        <v>18</v>
      </c>
      <c r="D29" s="193" t="s">
        <v>138</v>
      </c>
      <c r="E29" s="194" t="s">
        <v>67</v>
      </c>
      <c r="F29" s="86">
        <f t="shared" si="27"/>
        <v>330</v>
      </c>
      <c r="G29" s="114">
        <f t="shared" si="28"/>
        <v>25</v>
      </c>
      <c r="H29" s="115">
        <f t="shared" si="28"/>
        <v>0</v>
      </c>
      <c r="I29" s="115">
        <f t="shared" si="28"/>
        <v>0</v>
      </c>
      <c r="J29" s="115">
        <f t="shared" si="28"/>
        <v>0</v>
      </c>
      <c r="K29" s="115">
        <f t="shared" si="34"/>
        <v>25</v>
      </c>
      <c r="L29" s="116">
        <f t="shared" si="29"/>
        <v>2</v>
      </c>
      <c r="M29" s="115">
        <f>Y29+AK29+AW29+BI29+BU29+CG29</f>
        <v>120</v>
      </c>
      <c r="N29" s="116">
        <f t="shared" si="30"/>
        <v>4</v>
      </c>
      <c r="O29" s="115">
        <f t="shared" si="31"/>
        <v>160</v>
      </c>
      <c r="P29" s="117">
        <f t="shared" si="32"/>
        <v>6</v>
      </c>
      <c r="Q29" s="118">
        <f t="shared" si="33"/>
        <v>12</v>
      </c>
      <c r="R29" s="124" t="s">
        <v>95</v>
      </c>
      <c r="S29" s="110"/>
      <c r="T29" s="120"/>
      <c r="U29" s="120"/>
      <c r="V29" s="120"/>
      <c r="W29" s="120"/>
      <c r="X29" s="121"/>
      <c r="Y29" s="120"/>
      <c r="Z29" s="121"/>
      <c r="AA29" s="120"/>
      <c r="AB29" s="122"/>
      <c r="AC29" s="132"/>
      <c r="AD29" s="124"/>
      <c r="AE29" s="125"/>
      <c r="AF29" s="126"/>
      <c r="AG29" s="126"/>
      <c r="AH29" s="126"/>
      <c r="AI29" s="126"/>
      <c r="AJ29" s="121"/>
      <c r="AK29" s="126"/>
      <c r="AL29" s="121"/>
      <c r="AM29" s="126"/>
      <c r="AN29" s="127"/>
      <c r="AO29" s="123"/>
      <c r="AP29" s="124"/>
      <c r="AQ29" s="129"/>
      <c r="AR29" s="120"/>
      <c r="AS29" s="120"/>
      <c r="AT29" s="120"/>
      <c r="AU29" s="120"/>
      <c r="AV29" s="121"/>
      <c r="AW29" s="120"/>
      <c r="AX29" s="121"/>
      <c r="AY29" s="120"/>
      <c r="AZ29" s="130"/>
      <c r="BA29" s="132"/>
      <c r="BB29" s="124"/>
      <c r="BC29" s="125"/>
      <c r="BD29" s="126"/>
      <c r="BE29" s="126"/>
      <c r="BF29" s="126"/>
      <c r="BG29" s="126"/>
      <c r="BH29" s="121"/>
      <c r="BI29" s="126"/>
      <c r="BJ29" s="121"/>
      <c r="BK29" s="126"/>
      <c r="BL29" s="127"/>
      <c r="BM29" s="132"/>
      <c r="BN29" s="124"/>
      <c r="BO29" s="110">
        <v>25</v>
      </c>
      <c r="BP29" s="120"/>
      <c r="BQ29" s="120"/>
      <c r="BR29" s="120"/>
      <c r="BS29" s="120">
        <v>25</v>
      </c>
      <c r="BT29" s="121">
        <v>2</v>
      </c>
      <c r="BU29" s="120">
        <v>60</v>
      </c>
      <c r="BV29" s="121">
        <v>2</v>
      </c>
      <c r="BW29" s="120"/>
      <c r="BX29" s="122"/>
      <c r="BY29" s="132">
        <v>4</v>
      </c>
      <c r="BZ29" s="124" t="s">
        <v>95</v>
      </c>
      <c r="CA29" s="125"/>
      <c r="CB29" s="126"/>
      <c r="CC29" s="126"/>
      <c r="CD29" s="126"/>
      <c r="CE29" s="126"/>
      <c r="CF29" s="121"/>
      <c r="CG29" s="126">
        <v>60</v>
      </c>
      <c r="CH29" s="121">
        <v>2</v>
      </c>
      <c r="CI29" s="126">
        <v>160</v>
      </c>
      <c r="CJ29" s="127">
        <v>6</v>
      </c>
      <c r="CK29" s="123">
        <v>8</v>
      </c>
      <c r="CL29" s="124" t="s">
        <v>95</v>
      </c>
    </row>
    <row r="30" spans="1:90" s="81" customFormat="1" ht="34.5" customHeight="1">
      <c r="A30" s="74">
        <f t="shared" si="5"/>
        <v>30</v>
      </c>
      <c r="B30" s="144">
        <v>5</v>
      </c>
      <c r="C30" s="190">
        <v>19</v>
      </c>
      <c r="D30" s="191" t="s">
        <v>36</v>
      </c>
      <c r="E30" s="194" t="s">
        <v>68</v>
      </c>
      <c r="F30" s="86">
        <f t="shared" si="27"/>
        <v>25</v>
      </c>
      <c r="G30" s="114">
        <f t="shared" si="28"/>
        <v>0</v>
      </c>
      <c r="H30" s="115">
        <f t="shared" si="28"/>
        <v>15</v>
      </c>
      <c r="I30" s="115">
        <f t="shared" si="28"/>
        <v>0</v>
      </c>
      <c r="J30" s="115">
        <f t="shared" si="28"/>
        <v>0</v>
      </c>
      <c r="K30" s="115">
        <f t="shared" si="34"/>
        <v>10</v>
      </c>
      <c r="L30" s="116">
        <f t="shared" si="29"/>
        <v>1</v>
      </c>
      <c r="M30" s="115">
        <f aca="true" t="shared" si="35" ref="M30:M35">Y30+AK30+AW30+BI30+BU30+CG30</f>
        <v>0</v>
      </c>
      <c r="N30" s="116">
        <f t="shared" si="30"/>
        <v>0</v>
      </c>
      <c r="O30" s="115">
        <f t="shared" si="31"/>
        <v>0</v>
      </c>
      <c r="P30" s="117">
        <f t="shared" si="32"/>
        <v>0</v>
      </c>
      <c r="Q30" s="118">
        <f t="shared" si="33"/>
        <v>1</v>
      </c>
      <c r="R30" s="124" t="s">
        <v>95</v>
      </c>
      <c r="S30" s="110"/>
      <c r="T30" s="120">
        <v>15</v>
      </c>
      <c r="U30" s="120"/>
      <c r="V30" s="120"/>
      <c r="W30" s="120">
        <v>10</v>
      </c>
      <c r="X30" s="121">
        <v>1</v>
      </c>
      <c r="Y30" s="120"/>
      <c r="Z30" s="121"/>
      <c r="AA30" s="120"/>
      <c r="AB30" s="122"/>
      <c r="AC30" s="132">
        <v>1</v>
      </c>
      <c r="AD30" s="124" t="s">
        <v>95</v>
      </c>
      <c r="AE30" s="139"/>
      <c r="AF30" s="115"/>
      <c r="AG30" s="115"/>
      <c r="AH30" s="115"/>
      <c r="AI30" s="115"/>
      <c r="AJ30" s="121"/>
      <c r="AK30" s="126"/>
      <c r="AL30" s="121"/>
      <c r="AM30" s="126"/>
      <c r="AN30" s="127"/>
      <c r="AO30" s="123"/>
      <c r="AP30" s="124"/>
      <c r="AQ30" s="129"/>
      <c r="AR30" s="120"/>
      <c r="AS30" s="120"/>
      <c r="AT30" s="120"/>
      <c r="AU30" s="120"/>
      <c r="AV30" s="121"/>
      <c r="AW30" s="120"/>
      <c r="AX30" s="121"/>
      <c r="AY30" s="120"/>
      <c r="AZ30" s="130"/>
      <c r="BA30" s="132"/>
      <c r="BB30" s="124"/>
      <c r="BC30" s="139"/>
      <c r="BD30" s="115"/>
      <c r="BE30" s="115"/>
      <c r="BF30" s="115"/>
      <c r="BG30" s="115"/>
      <c r="BH30" s="121"/>
      <c r="BI30" s="126"/>
      <c r="BJ30" s="121"/>
      <c r="BK30" s="126"/>
      <c r="BL30" s="127"/>
      <c r="BM30" s="132"/>
      <c r="BN30" s="124"/>
      <c r="BO30" s="110"/>
      <c r="BP30" s="120"/>
      <c r="BQ30" s="120"/>
      <c r="BR30" s="120"/>
      <c r="BS30" s="120"/>
      <c r="BT30" s="121"/>
      <c r="BU30" s="120"/>
      <c r="BV30" s="121"/>
      <c r="BW30" s="120"/>
      <c r="BX30" s="122"/>
      <c r="BY30" s="132"/>
      <c r="BZ30" s="124"/>
      <c r="CA30" s="139"/>
      <c r="CB30" s="115"/>
      <c r="CC30" s="115"/>
      <c r="CD30" s="115"/>
      <c r="CE30" s="115"/>
      <c r="CF30" s="121"/>
      <c r="CG30" s="126"/>
      <c r="CH30" s="121"/>
      <c r="CI30" s="126"/>
      <c r="CJ30" s="127"/>
      <c r="CK30" s="134"/>
      <c r="CL30" s="124"/>
    </row>
    <row r="31" spans="1:90" s="81" customFormat="1" ht="34.5" customHeight="1">
      <c r="A31" s="145">
        <f t="shared" si="5"/>
        <v>35</v>
      </c>
      <c r="B31" s="74">
        <v>5</v>
      </c>
      <c r="C31" s="190">
        <v>20</v>
      </c>
      <c r="D31" s="195" t="s">
        <v>96</v>
      </c>
      <c r="E31" s="194" t="s">
        <v>89</v>
      </c>
      <c r="F31" s="86">
        <f t="shared" si="27"/>
        <v>30</v>
      </c>
      <c r="G31" s="114">
        <f t="shared" si="28"/>
        <v>15</v>
      </c>
      <c r="H31" s="115">
        <f t="shared" si="28"/>
        <v>0</v>
      </c>
      <c r="I31" s="115">
        <f t="shared" si="28"/>
        <v>0</v>
      </c>
      <c r="J31" s="115">
        <f t="shared" si="28"/>
        <v>0</v>
      </c>
      <c r="K31" s="115">
        <f t="shared" si="34"/>
        <v>15</v>
      </c>
      <c r="L31" s="116">
        <f t="shared" si="29"/>
        <v>1</v>
      </c>
      <c r="M31" s="115">
        <f t="shared" si="35"/>
        <v>0</v>
      </c>
      <c r="N31" s="116">
        <f t="shared" si="30"/>
        <v>0</v>
      </c>
      <c r="O31" s="115">
        <f t="shared" si="31"/>
        <v>0</v>
      </c>
      <c r="P31" s="117">
        <f t="shared" si="32"/>
        <v>0</v>
      </c>
      <c r="Q31" s="118">
        <f t="shared" si="33"/>
        <v>1</v>
      </c>
      <c r="R31" s="124" t="s">
        <v>95</v>
      </c>
      <c r="S31" s="110"/>
      <c r="T31" s="120"/>
      <c r="U31" s="120"/>
      <c r="V31" s="120"/>
      <c r="W31" s="120"/>
      <c r="X31" s="121"/>
      <c r="Y31" s="120"/>
      <c r="Z31" s="121"/>
      <c r="AA31" s="120"/>
      <c r="AB31" s="122"/>
      <c r="AC31" s="132"/>
      <c r="AD31" s="124"/>
      <c r="AE31" s="139"/>
      <c r="AF31" s="115"/>
      <c r="AG31" s="115"/>
      <c r="AH31" s="115"/>
      <c r="AI31" s="115"/>
      <c r="AJ31" s="121"/>
      <c r="AK31" s="126"/>
      <c r="AL31" s="121"/>
      <c r="AM31" s="126"/>
      <c r="AN31" s="127"/>
      <c r="AO31" s="123"/>
      <c r="AP31" s="124"/>
      <c r="AQ31" s="129">
        <v>15</v>
      </c>
      <c r="AR31" s="120"/>
      <c r="AS31" s="120"/>
      <c r="AT31" s="120"/>
      <c r="AU31" s="120">
        <v>15</v>
      </c>
      <c r="AV31" s="121">
        <v>1</v>
      </c>
      <c r="AW31" s="120"/>
      <c r="AX31" s="121"/>
      <c r="AY31" s="120"/>
      <c r="AZ31" s="121"/>
      <c r="BA31" s="132">
        <v>1</v>
      </c>
      <c r="BB31" s="124" t="s">
        <v>95</v>
      </c>
      <c r="BC31" s="125"/>
      <c r="BD31" s="126"/>
      <c r="BE31" s="126"/>
      <c r="BF31" s="126"/>
      <c r="BG31" s="126"/>
      <c r="BH31" s="121"/>
      <c r="BI31" s="126"/>
      <c r="BJ31" s="121"/>
      <c r="BK31" s="126"/>
      <c r="BL31" s="122"/>
      <c r="BM31" s="132"/>
      <c r="BN31" s="124"/>
      <c r="BO31" s="110"/>
      <c r="BP31" s="120"/>
      <c r="BQ31" s="120"/>
      <c r="BR31" s="120"/>
      <c r="BS31" s="120"/>
      <c r="BT31" s="121"/>
      <c r="BU31" s="120"/>
      <c r="BV31" s="121"/>
      <c r="BW31" s="120"/>
      <c r="BX31" s="122"/>
      <c r="BY31" s="132"/>
      <c r="BZ31" s="124"/>
      <c r="CA31" s="139"/>
      <c r="CB31" s="115"/>
      <c r="CC31" s="115"/>
      <c r="CD31" s="115"/>
      <c r="CE31" s="115"/>
      <c r="CF31" s="121"/>
      <c r="CG31" s="126"/>
      <c r="CH31" s="121"/>
      <c r="CI31" s="126"/>
      <c r="CJ31" s="127"/>
      <c r="CK31" s="134"/>
      <c r="CL31" s="124"/>
    </row>
    <row r="32" spans="1:90" s="81" customFormat="1" ht="34.5" customHeight="1">
      <c r="A32" s="74">
        <f t="shared" si="5"/>
        <v>30</v>
      </c>
      <c r="B32" s="74">
        <v>10</v>
      </c>
      <c r="C32" s="190">
        <v>21</v>
      </c>
      <c r="D32" s="196" t="s">
        <v>125</v>
      </c>
      <c r="E32" s="194" t="s">
        <v>69</v>
      </c>
      <c r="F32" s="86">
        <f t="shared" si="27"/>
        <v>50</v>
      </c>
      <c r="G32" s="114">
        <f t="shared" si="28"/>
        <v>15</v>
      </c>
      <c r="H32" s="115">
        <f t="shared" si="28"/>
        <v>0</v>
      </c>
      <c r="I32" s="115">
        <f t="shared" si="28"/>
        <v>20</v>
      </c>
      <c r="J32" s="115">
        <f t="shared" si="28"/>
        <v>0</v>
      </c>
      <c r="K32" s="115">
        <f t="shared" si="34"/>
        <v>15</v>
      </c>
      <c r="L32" s="116">
        <f t="shared" si="29"/>
        <v>2</v>
      </c>
      <c r="M32" s="115">
        <f t="shared" si="35"/>
        <v>0</v>
      </c>
      <c r="N32" s="116">
        <f t="shared" si="30"/>
        <v>0</v>
      </c>
      <c r="O32" s="115">
        <f t="shared" si="31"/>
        <v>0</v>
      </c>
      <c r="P32" s="117">
        <f t="shared" si="32"/>
        <v>0</v>
      </c>
      <c r="Q32" s="118">
        <f t="shared" si="33"/>
        <v>2</v>
      </c>
      <c r="R32" s="128" t="s">
        <v>46</v>
      </c>
      <c r="S32" s="167"/>
      <c r="T32" s="168"/>
      <c r="U32" s="168"/>
      <c r="V32" s="168"/>
      <c r="W32" s="168"/>
      <c r="X32" s="121"/>
      <c r="Y32" s="120"/>
      <c r="Z32" s="121"/>
      <c r="AA32" s="120"/>
      <c r="AB32" s="122"/>
      <c r="AC32" s="132"/>
      <c r="AD32" s="133"/>
      <c r="AE32" s="139">
        <v>15</v>
      </c>
      <c r="AF32" s="115"/>
      <c r="AG32" s="115">
        <v>20</v>
      </c>
      <c r="AH32" s="115"/>
      <c r="AI32" s="115">
        <v>15</v>
      </c>
      <c r="AJ32" s="121">
        <v>2</v>
      </c>
      <c r="AK32" s="126"/>
      <c r="AL32" s="121"/>
      <c r="AM32" s="126"/>
      <c r="AN32" s="127"/>
      <c r="AO32" s="123">
        <v>2</v>
      </c>
      <c r="AP32" s="128" t="s">
        <v>46</v>
      </c>
      <c r="AQ32" s="169"/>
      <c r="AR32" s="168"/>
      <c r="AS32" s="168"/>
      <c r="AT32" s="168"/>
      <c r="AU32" s="168"/>
      <c r="AV32" s="121"/>
      <c r="AW32" s="120"/>
      <c r="AX32" s="121"/>
      <c r="AY32" s="120"/>
      <c r="AZ32" s="130"/>
      <c r="BA32" s="132"/>
      <c r="BB32" s="133"/>
      <c r="BC32" s="139"/>
      <c r="BD32" s="115"/>
      <c r="BE32" s="115"/>
      <c r="BF32" s="115"/>
      <c r="BG32" s="115"/>
      <c r="BH32" s="121"/>
      <c r="BI32" s="126"/>
      <c r="BJ32" s="121"/>
      <c r="BK32" s="126"/>
      <c r="BL32" s="127"/>
      <c r="BM32" s="132"/>
      <c r="BN32" s="133"/>
      <c r="BO32" s="167"/>
      <c r="BP32" s="168"/>
      <c r="BQ32" s="168"/>
      <c r="BR32" s="168"/>
      <c r="BS32" s="168"/>
      <c r="BT32" s="121"/>
      <c r="BU32" s="120"/>
      <c r="BV32" s="121"/>
      <c r="BW32" s="120"/>
      <c r="BX32" s="122"/>
      <c r="BY32" s="132"/>
      <c r="BZ32" s="133"/>
      <c r="CA32" s="139"/>
      <c r="CB32" s="115"/>
      <c r="CC32" s="115"/>
      <c r="CD32" s="115"/>
      <c r="CE32" s="115"/>
      <c r="CF32" s="121"/>
      <c r="CG32" s="126"/>
      <c r="CH32" s="121"/>
      <c r="CI32" s="126"/>
      <c r="CJ32" s="127"/>
      <c r="CK32" s="134"/>
      <c r="CL32" s="133"/>
    </row>
    <row r="33" spans="1:90" s="81" customFormat="1" ht="34.5" customHeight="1">
      <c r="A33" s="145">
        <f t="shared" si="5"/>
        <v>33</v>
      </c>
      <c r="B33" s="74">
        <v>3</v>
      </c>
      <c r="C33" s="190">
        <v>22</v>
      </c>
      <c r="D33" s="191" t="s">
        <v>85</v>
      </c>
      <c r="E33" s="194" t="s">
        <v>90</v>
      </c>
      <c r="F33" s="86">
        <f t="shared" si="27"/>
        <v>30</v>
      </c>
      <c r="G33" s="114">
        <f t="shared" si="28"/>
        <v>15</v>
      </c>
      <c r="H33" s="115">
        <f t="shared" si="28"/>
        <v>0</v>
      </c>
      <c r="I33" s="115">
        <f t="shared" si="28"/>
        <v>0</v>
      </c>
      <c r="J33" s="115">
        <f t="shared" si="28"/>
        <v>0</v>
      </c>
      <c r="K33" s="115">
        <f t="shared" si="34"/>
        <v>15</v>
      </c>
      <c r="L33" s="116">
        <f t="shared" si="29"/>
        <v>1</v>
      </c>
      <c r="M33" s="115">
        <f t="shared" si="35"/>
        <v>0</v>
      </c>
      <c r="N33" s="116">
        <f t="shared" si="30"/>
        <v>0</v>
      </c>
      <c r="O33" s="115">
        <f t="shared" si="31"/>
        <v>0</v>
      </c>
      <c r="P33" s="117">
        <f t="shared" si="32"/>
        <v>0</v>
      </c>
      <c r="Q33" s="118">
        <f t="shared" si="33"/>
        <v>1</v>
      </c>
      <c r="R33" s="124" t="s">
        <v>95</v>
      </c>
      <c r="S33" s="110"/>
      <c r="T33" s="120"/>
      <c r="U33" s="120"/>
      <c r="V33" s="120"/>
      <c r="W33" s="120"/>
      <c r="X33" s="121"/>
      <c r="Y33" s="120"/>
      <c r="Z33" s="121"/>
      <c r="AA33" s="120"/>
      <c r="AB33" s="122"/>
      <c r="AC33" s="132"/>
      <c r="AD33" s="124"/>
      <c r="AE33" s="125">
        <v>15</v>
      </c>
      <c r="AF33" s="126"/>
      <c r="AG33" s="126"/>
      <c r="AH33" s="126"/>
      <c r="AI33" s="126">
        <v>15</v>
      </c>
      <c r="AJ33" s="121">
        <v>1</v>
      </c>
      <c r="AK33" s="126"/>
      <c r="AL33" s="121"/>
      <c r="AM33" s="126"/>
      <c r="AN33" s="127"/>
      <c r="AO33" s="123">
        <v>1</v>
      </c>
      <c r="AP33" s="124" t="s">
        <v>95</v>
      </c>
      <c r="AQ33" s="129"/>
      <c r="AR33" s="120"/>
      <c r="AS33" s="120"/>
      <c r="AT33" s="120"/>
      <c r="AU33" s="120"/>
      <c r="AV33" s="121"/>
      <c r="AW33" s="120"/>
      <c r="AX33" s="121"/>
      <c r="AY33" s="120"/>
      <c r="AZ33" s="130"/>
      <c r="BA33" s="132"/>
      <c r="BB33" s="124"/>
      <c r="BC33" s="125"/>
      <c r="BD33" s="126"/>
      <c r="BE33" s="126"/>
      <c r="BF33" s="126"/>
      <c r="BG33" s="126"/>
      <c r="BH33" s="121"/>
      <c r="BI33" s="126"/>
      <c r="BJ33" s="121"/>
      <c r="BK33" s="126"/>
      <c r="BL33" s="127"/>
      <c r="BM33" s="132"/>
      <c r="BN33" s="133"/>
      <c r="BO33" s="110"/>
      <c r="BP33" s="120"/>
      <c r="BQ33" s="120"/>
      <c r="BR33" s="120"/>
      <c r="BS33" s="120"/>
      <c r="BT33" s="121"/>
      <c r="BU33" s="120"/>
      <c r="BV33" s="121"/>
      <c r="BW33" s="120"/>
      <c r="BX33" s="122"/>
      <c r="BY33" s="132"/>
      <c r="BZ33" s="124"/>
      <c r="CA33" s="125"/>
      <c r="CB33" s="126"/>
      <c r="CC33" s="126"/>
      <c r="CD33" s="126"/>
      <c r="CE33" s="126"/>
      <c r="CF33" s="121"/>
      <c r="CG33" s="126"/>
      <c r="CH33" s="121"/>
      <c r="CI33" s="126"/>
      <c r="CJ33" s="127"/>
      <c r="CK33" s="134"/>
      <c r="CL33" s="143"/>
    </row>
    <row r="34" spans="1:90" s="81" customFormat="1" ht="34.5" customHeight="1">
      <c r="A34" s="145">
        <f t="shared" si="5"/>
        <v>35</v>
      </c>
      <c r="B34" s="74">
        <v>5</v>
      </c>
      <c r="C34" s="190">
        <v>23</v>
      </c>
      <c r="D34" s="191" t="s">
        <v>99</v>
      </c>
      <c r="E34" s="194" t="s">
        <v>109</v>
      </c>
      <c r="F34" s="86">
        <f t="shared" si="27"/>
        <v>30</v>
      </c>
      <c r="G34" s="114">
        <f aca="true" t="shared" si="36" ref="G34:J35">S34+AE34+AQ34+BC34+BO34+CA34</f>
        <v>15</v>
      </c>
      <c r="H34" s="115">
        <f t="shared" si="36"/>
        <v>5</v>
      </c>
      <c r="I34" s="115">
        <f t="shared" si="36"/>
        <v>0</v>
      </c>
      <c r="J34" s="115">
        <f t="shared" si="36"/>
        <v>0</v>
      </c>
      <c r="K34" s="115">
        <f t="shared" si="34"/>
        <v>10</v>
      </c>
      <c r="L34" s="116">
        <f>X34+AJ34+AV34+BH34+BT34+CF34</f>
        <v>1</v>
      </c>
      <c r="M34" s="115">
        <f t="shared" si="35"/>
        <v>0</v>
      </c>
      <c r="N34" s="116">
        <f t="shared" si="30"/>
        <v>0</v>
      </c>
      <c r="O34" s="115">
        <f t="shared" si="31"/>
        <v>0</v>
      </c>
      <c r="P34" s="117">
        <f t="shared" si="32"/>
        <v>0</v>
      </c>
      <c r="Q34" s="118">
        <f t="shared" si="33"/>
        <v>1</v>
      </c>
      <c r="R34" s="124" t="s">
        <v>95</v>
      </c>
      <c r="S34" s="110"/>
      <c r="T34" s="120"/>
      <c r="U34" s="120"/>
      <c r="V34" s="120"/>
      <c r="W34" s="120"/>
      <c r="X34" s="121"/>
      <c r="Y34" s="120"/>
      <c r="Z34" s="121"/>
      <c r="AA34" s="120"/>
      <c r="AB34" s="122"/>
      <c r="AC34" s="118"/>
      <c r="AD34" s="124"/>
      <c r="AE34" s="125"/>
      <c r="AF34" s="126"/>
      <c r="AG34" s="126"/>
      <c r="AH34" s="126"/>
      <c r="AI34" s="126"/>
      <c r="AJ34" s="121"/>
      <c r="AK34" s="126"/>
      <c r="AL34" s="121"/>
      <c r="AM34" s="126"/>
      <c r="AN34" s="122"/>
      <c r="AO34" s="118"/>
      <c r="AP34" s="124"/>
      <c r="AQ34" s="110">
        <v>15</v>
      </c>
      <c r="AR34" s="120">
        <v>5</v>
      </c>
      <c r="AS34" s="120"/>
      <c r="AT34" s="120"/>
      <c r="AU34" s="120">
        <v>10</v>
      </c>
      <c r="AV34" s="121">
        <v>1</v>
      </c>
      <c r="AW34" s="120"/>
      <c r="AX34" s="121"/>
      <c r="AY34" s="120"/>
      <c r="AZ34" s="122"/>
      <c r="BA34" s="118">
        <v>1</v>
      </c>
      <c r="BB34" s="124" t="s">
        <v>95</v>
      </c>
      <c r="BC34" s="125"/>
      <c r="BD34" s="126"/>
      <c r="BE34" s="126"/>
      <c r="BF34" s="126"/>
      <c r="BG34" s="126"/>
      <c r="BH34" s="121"/>
      <c r="BI34" s="126"/>
      <c r="BJ34" s="121"/>
      <c r="BK34" s="126"/>
      <c r="BL34" s="127"/>
      <c r="BM34" s="132"/>
      <c r="BN34" s="133"/>
      <c r="BO34" s="110"/>
      <c r="BP34" s="120"/>
      <c r="BQ34" s="120"/>
      <c r="BR34" s="120"/>
      <c r="BS34" s="120"/>
      <c r="BT34" s="121"/>
      <c r="BU34" s="120"/>
      <c r="BV34" s="121"/>
      <c r="BW34" s="120"/>
      <c r="BX34" s="122"/>
      <c r="BY34" s="118"/>
      <c r="BZ34" s="124"/>
      <c r="CA34" s="125"/>
      <c r="CB34" s="126"/>
      <c r="CC34" s="126"/>
      <c r="CD34" s="126"/>
      <c r="CE34" s="126"/>
      <c r="CF34" s="121"/>
      <c r="CG34" s="126"/>
      <c r="CH34" s="121"/>
      <c r="CI34" s="126"/>
      <c r="CJ34" s="127"/>
      <c r="CK34" s="134"/>
      <c r="CL34" s="143"/>
    </row>
    <row r="35" spans="1:90" s="81" customFormat="1" ht="66.75" customHeight="1" thickBot="1">
      <c r="A35" s="197" t="s">
        <v>155</v>
      </c>
      <c r="B35" s="198" t="s">
        <v>152</v>
      </c>
      <c r="C35" s="199">
        <v>24</v>
      </c>
      <c r="D35" s="200" t="s">
        <v>153</v>
      </c>
      <c r="E35" s="201" t="s">
        <v>114</v>
      </c>
      <c r="F35" s="86">
        <f t="shared" si="27"/>
        <v>30</v>
      </c>
      <c r="G35" s="151">
        <f t="shared" si="36"/>
        <v>0</v>
      </c>
      <c r="H35" s="152">
        <f t="shared" si="36"/>
        <v>20</v>
      </c>
      <c r="I35" s="152">
        <f t="shared" si="36"/>
        <v>0</v>
      </c>
      <c r="J35" s="152">
        <f t="shared" si="36"/>
        <v>0</v>
      </c>
      <c r="K35" s="115">
        <f t="shared" si="34"/>
        <v>10</v>
      </c>
      <c r="L35" s="153">
        <f>X35+AJ35+AV35+BH35+BT35+CF35</f>
        <v>1</v>
      </c>
      <c r="M35" s="152">
        <f t="shared" si="35"/>
        <v>0</v>
      </c>
      <c r="N35" s="153">
        <f t="shared" si="30"/>
        <v>0</v>
      </c>
      <c r="O35" s="152">
        <f t="shared" si="31"/>
        <v>0</v>
      </c>
      <c r="P35" s="154">
        <f t="shared" si="32"/>
        <v>0</v>
      </c>
      <c r="Q35" s="155">
        <f t="shared" si="33"/>
        <v>1</v>
      </c>
      <c r="R35" s="161" t="s">
        <v>95</v>
      </c>
      <c r="S35" s="170"/>
      <c r="T35" s="174"/>
      <c r="U35" s="174"/>
      <c r="V35" s="174"/>
      <c r="W35" s="174"/>
      <c r="X35" s="175"/>
      <c r="Y35" s="174"/>
      <c r="Z35" s="175"/>
      <c r="AA35" s="174"/>
      <c r="AB35" s="176"/>
      <c r="AC35" s="155"/>
      <c r="AD35" s="156"/>
      <c r="AE35" s="177"/>
      <c r="AF35" s="178"/>
      <c r="AG35" s="178"/>
      <c r="AH35" s="178"/>
      <c r="AI35" s="178"/>
      <c r="AJ35" s="175"/>
      <c r="AK35" s="178"/>
      <c r="AL35" s="175"/>
      <c r="AM35" s="178"/>
      <c r="AN35" s="159"/>
      <c r="AO35" s="182"/>
      <c r="AP35" s="202"/>
      <c r="AQ35" s="179"/>
      <c r="AR35" s="174">
        <v>20</v>
      </c>
      <c r="AS35" s="174"/>
      <c r="AT35" s="174"/>
      <c r="AU35" s="174">
        <v>10</v>
      </c>
      <c r="AV35" s="175">
        <v>1</v>
      </c>
      <c r="AW35" s="174"/>
      <c r="AX35" s="175"/>
      <c r="AY35" s="174"/>
      <c r="AZ35" s="180"/>
      <c r="BA35" s="155">
        <v>1</v>
      </c>
      <c r="BB35" s="124" t="s">
        <v>95</v>
      </c>
      <c r="BC35" s="177"/>
      <c r="BD35" s="178"/>
      <c r="BE35" s="178"/>
      <c r="BF35" s="178"/>
      <c r="BG35" s="178"/>
      <c r="BH35" s="175"/>
      <c r="BI35" s="178"/>
      <c r="BJ35" s="175"/>
      <c r="BK35" s="178"/>
      <c r="BL35" s="159"/>
      <c r="BM35" s="155"/>
      <c r="BN35" s="203"/>
      <c r="BO35" s="170"/>
      <c r="BP35" s="174"/>
      <c r="BQ35" s="174"/>
      <c r="BR35" s="174"/>
      <c r="BS35" s="174"/>
      <c r="BT35" s="175"/>
      <c r="BU35" s="174"/>
      <c r="BV35" s="175"/>
      <c r="BW35" s="174"/>
      <c r="BX35" s="176"/>
      <c r="BY35" s="155"/>
      <c r="BZ35" s="203"/>
      <c r="CA35" s="177"/>
      <c r="CB35" s="178"/>
      <c r="CC35" s="178"/>
      <c r="CD35" s="178"/>
      <c r="CE35" s="178"/>
      <c r="CF35" s="175"/>
      <c r="CG35" s="178"/>
      <c r="CH35" s="175"/>
      <c r="CI35" s="178"/>
      <c r="CJ35" s="159"/>
      <c r="CK35" s="182"/>
      <c r="CL35" s="202"/>
    </row>
    <row r="36" spans="1:90" s="81" customFormat="1" ht="27.75" customHeight="1" thickBot="1">
      <c r="A36" s="82">
        <f t="shared" si="5"/>
        <v>26.21359223300971</v>
      </c>
      <c r="B36" s="74"/>
      <c r="C36" s="75" t="s">
        <v>34</v>
      </c>
      <c r="D36" s="390" t="s">
        <v>113</v>
      </c>
      <c r="E36" s="391"/>
      <c r="F36" s="76">
        <f aca="true" t="shared" si="37" ref="F36:K36">SUM(F37:F59)</f>
        <v>2700</v>
      </c>
      <c r="G36" s="77">
        <f t="shared" si="37"/>
        <v>525</v>
      </c>
      <c r="H36" s="79">
        <f t="shared" si="37"/>
        <v>10</v>
      </c>
      <c r="I36" s="79">
        <f t="shared" si="37"/>
        <v>20</v>
      </c>
      <c r="J36" s="79">
        <f t="shared" si="37"/>
        <v>30</v>
      </c>
      <c r="K36" s="79">
        <f t="shared" si="37"/>
        <v>315</v>
      </c>
      <c r="L36" s="79">
        <f aca="true" t="shared" si="38" ref="L36:Q36">SUM(L37:L59)</f>
        <v>34</v>
      </c>
      <c r="M36" s="79">
        <f t="shared" si="38"/>
        <v>880</v>
      </c>
      <c r="N36" s="79">
        <f t="shared" si="38"/>
        <v>33</v>
      </c>
      <c r="O36" s="79">
        <f t="shared" si="38"/>
        <v>920</v>
      </c>
      <c r="P36" s="78">
        <f t="shared" si="38"/>
        <v>36</v>
      </c>
      <c r="Q36" s="77">
        <f t="shared" si="38"/>
        <v>103</v>
      </c>
      <c r="R36" s="78">
        <f>COUNTIF(R37:R59,"E")</f>
        <v>10</v>
      </c>
      <c r="S36" s="75">
        <f aca="true" t="shared" si="39" ref="S36:AC36">SUM(S37:S59)</f>
        <v>10</v>
      </c>
      <c r="T36" s="79">
        <f t="shared" si="39"/>
        <v>0</v>
      </c>
      <c r="U36" s="79">
        <f t="shared" si="39"/>
        <v>20</v>
      </c>
      <c r="V36" s="79">
        <f t="shared" si="39"/>
        <v>0</v>
      </c>
      <c r="W36" s="79">
        <f t="shared" si="39"/>
        <v>20</v>
      </c>
      <c r="X36" s="79">
        <f t="shared" si="39"/>
        <v>2</v>
      </c>
      <c r="Y36" s="79">
        <f t="shared" si="39"/>
        <v>0</v>
      </c>
      <c r="Z36" s="79">
        <f t="shared" si="39"/>
        <v>0</v>
      </c>
      <c r="AA36" s="79">
        <f t="shared" si="39"/>
        <v>0</v>
      </c>
      <c r="AB36" s="80">
        <f t="shared" si="39"/>
        <v>0</v>
      </c>
      <c r="AC36" s="77">
        <f t="shared" si="39"/>
        <v>2</v>
      </c>
      <c r="AD36" s="78">
        <f>COUNTIF(AD37:AD59,"E")</f>
        <v>0</v>
      </c>
      <c r="AE36" s="75">
        <f aca="true" t="shared" si="40" ref="AE36:AO36">SUM(AE37:AE59)</f>
        <v>0</v>
      </c>
      <c r="AF36" s="79">
        <f t="shared" si="40"/>
        <v>0</v>
      </c>
      <c r="AG36" s="79">
        <f t="shared" si="40"/>
        <v>0</v>
      </c>
      <c r="AH36" s="79">
        <f t="shared" si="40"/>
        <v>0</v>
      </c>
      <c r="AI36" s="79">
        <f t="shared" si="40"/>
        <v>0</v>
      </c>
      <c r="AJ36" s="79">
        <f t="shared" si="40"/>
        <v>0</v>
      </c>
      <c r="AK36" s="79">
        <f t="shared" si="40"/>
        <v>0</v>
      </c>
      <c r="AL36" s="79">
        <f t="shared" si="40"/>
        <v>0</v>
      </c>
      <c r="AM36" s="79">
        <f t="shared" si="40"/>
        <v>0</v>
      </c>
      <c r="AN36" s="80">
        <f t="shared" si="40"/>
        <v>0</v>
      </c>
      <c r="AO36" s="77">
        <f t="shared" si="40"/>
        <v>0</v>
      </c>
      <c r="AP36" s="78">
        <f>COUNTIF(AP37:AP59,"E")</f>
        <v>0</v>
      </c>
      <c r="AQ36" s="77">
        <f aca="true" t="shared" si="41" ref="AQ36:BA36">SUM(AQ37:AQ59)</f>
        <v>235</v>
      </c>
      <c r="AR36" s="79">
        <f t="shared" si="41"/>
        <v>10</v>
      </c>
      <c r="AS36" s="79">
        <f t="shared" si="41"/>
        <v>0</v>
      </c>
      <c r="AT36" s="79">
        <f t="shared" si="41"/>
        <v>0</v>
      </c>
      <c r="AU36" s="79">
        <f t="shared" si="41"/>
        <v>140</v>
      </c>
      <c r="AV36" s="79">
        <f t="shared" si="41"/>
        <v>12</v>
      </c>
      <c r="AW36" s="79">
        <f t="shared" si="41"/>
        <v>320</v>
      </c>
      <c r="AX36" s="79">
        <f t="shared" si="41"/>
        <v>13</v>
      </c>
      <c r="AY36" s="79">
        <f t="shared" si="41"/>
        <v>0</v>
      </c>
      <c r="AZ36" s="78">
        <f t="shared" si="41"/>
        <v>0</v>
      </c>
      <c r="BA36" s="77">
        <f t="shared" si="41"/>
        <v>25</v>
      </c>
      <c r="BB36" s="78">
        <f>COUNTIF(BB37:BB59,"E")</f>
        <v>2</v>
      </c>
      <c r="BC36" s="75">
        <f aca="true" t="shared" si="42" ref="BC36:BM36">SUM(BC37:BC59)</f>
        <v>75</v>
      </c>
      <c r="BD36" s="79">
        <f t="shared" si="42"/>
        <v>0</v>
      </c>
      <c r="BE36" s="79">
        <f t="shared" si="42"/>
        <v>0</v>
      </c>
      <c r="BF36" s="79">
        <f t="shared" si="42"/>
        <v>0</v>
      </c>
      <c r="BG36" s="79">
        <f t="shared" si="42"/>
        <v>15</v>
      </c>
      <c r="BH36" s="79">
        <f t="shared" si="42"/>
        <v>3</v>
      </c>
      <c r="BI36" s="79">
        <f t="shared" si="42"/>
        <v>240</v>
      </c>
      <c r="BJ36" s="79">
        <f t="shared" si="42"/>
        <v>7</v>
      </c>
      <c r="BK36" s="79">
        <f t="shared" si="42"/>
        <v>480</v>
      </c>
      <c r="BL36" s="80">
        <f t="shared" si="42"/>
        <v>18</v>
      </c>
      <c r="BM36" s="77">
        <f t="shared" si="42"/>
        <v>28</v>
      </c>
      <c r="BN36" s="78">
        <f>COUNTIF(BN37:BN59,"E")</f>
        <v>3</v>
      </c>
      <c r="BO36" s="75">
        <f aca="true" t="shared" si="43" ref="BO36:BY36">SUM(BO37:BO59)</f>
        <v>205</v>
      </c>
      <c r="BP36" s="79">
        <f t="shared" si="43"/>
        <v>0</v>
      </c>
      <c r="BQ36" s="79">
        <f t="shared" si="43"/>
        <v>0</v>
      </c>
      <c r="BR36" s="79">
        <f t="shared" si="43"/>
        <v>15</v>
      </c>
      <c r="BS36" s="79">
        <f t="shared" si="43"/>
        <v>140</v>
      </c>
      <c r="BT36" s="79">
        <f t="shared" si="43"/>
        <v>13</v>
      </c>
      <c r="BU36" s="79">
        <f t="shared" si="43"/>
        <v>320</v>
      </c>
      <c r="BV36" s="79">
        <f t="shared" si="43"/>
        <v>13</v>
      </c>
      <c r="BW36" s="79">
        <f t="shared" si="43"/>
        <v>0</v>
      </c>
      <c r="BX36" s="80">
        <f t="shared" si="43"/>
        <v>0</v>
      </c>
      <c r="BY36" s="77">
        <f t="shared" si="43"/>
        <v>26</v>
      </c>
      <c r="BZ36" s="78">
        <f>COUNTIF(BZ37:BZ59,"E")</f>
        <v>5</v>
      </c>
      <c r="CA36" s="75">
        <f aca="true" t="shared" si="44" ref="CA36:CK36">SUM(CA37:CA59)</f>
        <v>0</v>
      </c>
      <c r="CB36" s="79">
        <f t="shared" si="44"/>
        <v>0</v>
      </c>
      <c r="CC36" s="79">
        <f t="shared" si="44"/>
        <v>0</v>
      </c>
      <c r="CD36" s="79">
        <f t="shared" si="44"/>
        <v>15</v>
      </c>
      <c r="CE36" s="79">
        <f t="shared" si="44"/>
        <v>0</v>
      </c>
      <c r="CF36" s="79">
        <f t="shared" si="44"/>
        <v>4</v>
      </c>
      <c r="CG36" s="79">
        <f t="shared" si="44"/>
        <v>0</v>
      </c>
      <c r="CH36" s="79">
        <f t="shared" si="44"/>
        <v>0</v>
      </c>
      <c r="CI36" s="79">
        <f t="shared" si="44"/>
        <v>440</v>
      </c>
      <c r="CJ36" s="80">
        <f t="shared" si="44"/>
        <v>18</v>
      </c>
      <c r="CK36" s="77">
        <f t="shared" si="44"/>
        <v>22</v>
      </c>
      <c r="CL36" s="78">
        <f>COUNTIF(CL37:CL59,"E")</f>
        <v>0</v>
      </c>
    </row>
    <row r="37" spans="1:90" s="81" customFormat="1" ht="27.75" customHeight="1">
      <c r="A37" s="74">
        <f t="shared" si="5"/>
        <v>30</v>
      </c>
      <c r="B37" s="74">
        <v>15</v>
      </c>
      <c r="C37" s="410">
        <v>25</v>
      </c>
      <c r="D37" s="204" t="s">
        <v>39</v>
      </c>
      <c r="E37" s="387" t="s">
        <v>70</v>
      </c>
      <c r="F37" s="395">
        <f>SUM(O37+M37+K37+J37+H37+G37)</f>
        <v>375</v>
      </c>
      <c r="G37" s="295">
        <f>S37+AE37+AQ37+AQ38+BC37+BC38+BO37+CA37</f>
        <v>65</v>
      </c>
      <c r="H37" s="335">
        <f>T37+T38+AF37+AF38+AR37+AR38+BD37+BD38+BP37+BP38+CB37+CB38</f>
        <v>0</v>
      </c>
      <c r="I37" s="335">
        <f>U37+U38+AG37+AG38+AS37+AS38+BE37+BE38+BQ37+BQ38+CC37+CC38</f>
        <v>0</v>
      </c>
      <c r="J37" s="335">
        <f>V37+V38+AH37+AH38+AT37+AT38+BF37+BF38+BR37+BR38+CD37+CD38</f>
        <v>0</v>
      </c>
      <c r="K37" s="335">
        <f>W37+W38+AI37+AI38+AU37+AU38+BG37+BG38+BS37+BS38+CE37+CE38</f>
        <v>30</v>
      </c>
      <c r="L37" s="305">
        <f>X37+AJ37+AV37+BH37+BT37+CF37</f>
        <v>3</v>
      </c>
      <c r="M37" s="335">
        <f>Y37+AK37+AW37+BI37+BU37+CG37</f>
        <v>120</v>
      </c>
      <c r="N37" s="305">
        <f>Z37+AL37+AX37+BJ37+BV37+CH37</f>
        <v>4</v>
      </c>
      <c r="O37" s="335">
        <f>AA37+AA38+AM37+AM38+AY37+BK37+BW37+CI37</f>
        <v>160</v>
      </c>
      <c r="P37" s="330">
        <f>AB37+AN37+AZ37+BL37+BX37+CJ37</f>
        <v>6</v>
      </c>
      <c r="Q37" s="291">
        <f>AC38+AC37+AO37+AO38+BA37+BM37+BY37+CK37</f>
        <v>13</v>
      </c>
      <c r="R37" s="388" t="s">
        <v>46</v>
      </c>
      <c r="S37" s="402"/>
      <c r="T37" s="370"/>
      <c r="U37" s="370"/>
      <c r="V37" s="370"/>
      <c r="W37" s="370"/>
      <c r="X37" s="394"/>
      <c r="Y37" s="370"/>
      <c r="Z37" s="394"/>
      <c r="AA37" s="370"/>
      <c r="AB37" s="393"/>
      <c r="AC37" s="413"/>
      <c r="AD37" s="412"/>
      <c r="AE37" s="375"/>
      <c r="AF37" s="374"/>
      <c r="AG37" s="374"/>
      <c r="AH37" s="374"/>
      <c r="AI37" s="374"/>
      <c r="AJ37" s="394"/>
      <c r="AK37" s="374"/>
      <c r="AL37" s="394"/>
      <c r="AM37" s="374"/>
      <c r="AN37" s="396"/>
      <c r="AO37" s="389"/>
      <c r="AP37" s="392"/>
      <c r="AQ37" s="189">
        <v>20</v>
      </c>
      <c r="AR37" s="303"/>
      <c r="AS37" s="303"/>
      <c r="AT37" s="370"/>
      <c r="AU37" s="303">
        <v>25</v>
      </c>
      <c r="AV37" s="297">
        <v>2</v>
      </c>
      <c r="AW37" s="303">
        <v>40</v>
      </c>
      <c r="AX37" s="297">
        <v>2</v>
      </c>
      <c r="AY37" s="303"/>
      <c r="AZ37" s="369"/>
      <c r="BA37" s="291">
        <v>4</v>
      </c>
      <c r="BB37" s="289" t="s">
        <v>95</v>
      </c>
      <c r="BC37" s="100">
        <v>10</v>
      </c>
      <c r="BD37" s="287"/>
      <c r="BE37" s="374"/>
      <c r="BF37" s="374"/>
      <c r="BG37" s="287">
        <v>5</v>
      </c>
      <c r="BH37" s="297">
        <v>1</v>
      </c>
      <c r="BI37" s="287">
        <v>80</v>
      </c>
      <c r="BJ37" s="297">
        <v>2</v>
      </c>
      <c r="BK37" s="287">
        <v>160</v>
      </c>
      <c r="BL37" s="376">
        <v>6</v>
      </c>
      <c r="BM37" s="363">
        <v>9</v>
      </c>
      <c r="BN37" s="334" t="s">
        <v>46</v>
      </c>
      <c r="BO37" s="371"/>
      <c r="BP37" s="303"/>
      <c r="BQ37" s="303"/>
      <c r="BR37" s="370"/>
      <c r="BS37" s="303"/>
      <c r="BT37" s="297"/>
      <c r="BU37" s="303"/>
      <c r="BV37" s="297"/>
      <c r="BW37" s="303"/>
      <c r="BX37" s="372"/>
      <c r="BY37" s="291"/>
      <c r="BZ37" s="289"/>
      <c r="CA37" s="375"/>
      <c r="CB37" s="287"/>
      <c r="CC37" s="374"/>
      <c r="CD37" s="374"/>
      <c r="CE37" s="287"/>
      <c r="CF37" s="297"/>
      <c r="CG37" s="287"/>
      <c r="CH37" s="297"/>
      <c r="CI37" s="287"/>
      <c r="CJ37" s="376"/>
      <c r="CK37" s="363"/>
      <c r="CL37" s="349"/>
    </row>
    <row r="38" spans="1:90" s="81" customFormat="1" ht="27.75" customHeight="1">
      <c r="A38" s="74"/>
      <c r="B38" s="74"/>
      <c r="C38" s="340"/>
      <c r="D38" s="207" t="s">
        <v>126</v>
      </c>
      <c r="E38" s="386"/>
      <c r="F38" s="341"/>
      <c r="G38" s="338"/>
      <c r="H38" s="336"/>
      <c r="I38" s="336"/>
      <c r="J38" s="336"/>
      <c r="K38" s="336"/>
      <c r="L38" s="312"/>
      <c r="M38" s="336"/>
      <c r="N38" s="312"/>
      <c r="O38" s="336"/>
      <c r="P38" s="306"/>
      <c r="Q38" s="339"/>
      <c r="R38" s="332"/>
      <c r="S38" s="301"/>
      <c r="T38" s="303"/>
      <c r="U38" s="303"/>
      <c r="V38" s="303"/>
      <c r="W38" s="303"/>
      <c r="X38" s="297"/>
      <c r="Y38" s="303"/>
      <c r="Z38" s="297"/>
      <c r="AA38" s="303"/>
      <c r="AB38" s="369"/>
      <c r="AC38" s="291"/>
      <c r="AD38" s="289"/>
      <c r="AE38" s="293"/>
      <c r="AF38" s="287"/>
      <c r="AG38" s="287"/>
      <c r="AH38" s="287"/>
      <c r="AI38" s="287"/>
      <c r="AJ38" s="297"/>
      <c r="AK38" s="287"/>
      <c r="AL38" s="297"/>
      <c r="AM38" s="287"/>
      <c r="AN38" s="330"/>
      <c r="AO38" s="324"/>
      <c r="AP38" s="326"/>
      <c r="AQ38" s="129">
        <v>20</v>
      </c>
      <c r="AR38" s="310"/>
      <c r="AS38" s="310"/>
      <c r="AT38" s="303"/>
      <c r="AU38" s="310"/>
      <c r="AV38" s="314"/>
      <c r="AW38" s="310"/>
      <c r="AX38" s="314"/>
      <c r="AY38" s="310"/>
      <c r="AZ38" s="327"/>
      <c r="BA38" s="339"/>
      <c r="BB38" s="322"/>
      <c r="BC38" s="125">
        <v>15</v>
      </c>
      <c r="BD38" s="315"/>
      <c r="BE38" s="287"/>
      <c r="BF38" s="287"/>
      <c r="BG38" s="315"/>
      <c r="BH38" s="314"/>
      <c r="BI38" s="315"/>
      <c r="BJ38" s="314"/>
      <c r="BK38" s="315"/>
      <c r="BL38" s="316"/>
      <c r="BM38" s="317"/>
      <c r="BN38" s="318"/>
      <c r="BO38" s="328"/>
      <c r="BP38" s="310"/>
      <c r="BQ38" s="310"/>
      <c r="BR38" s="303"/>
      <c r="BS38" s="310"/>
      <c r="BT38" s="314"/>
      <c r="BU38" s="310"/>
      <c r="BV38" s="314"/>
      <c r="BW38" s="310"/>
      <c r="BX38" s="373"/>
      <c r="BY38" s="339"/>
      <c r="BZ38" s="322"/>
      <c r="CA38" s="293"/>
      <c r="CB38" s="315"/>
      <c r="CC38" s="361"/>
      <c r="CD38" s="361"/>
      <c r="CE38" s="315"/>
      <c r="CF38" s="314"/>
      <c r="CG38" s="315"/>
      <c r="CH38" s="314"/>
      <c r="CI38" s="315"/>
      <c r="CJ38" s="316"/>
      <c r="CK38" s="317"/>
      <c r="CL38" s="321"/>
    </row>
    <row r="39" spans="1:90" s="81" customFormat="1" ht="27.75" customHeight="1">
      <c r="A39" s="82">
        <f t="shared" si="5"/>
        <v>28.333333333333332</v>
      </c>
      <c r="B39" s="144">
        <v>10</v>
      </c>
      <c r="C39" s="340">
        <v>26</v>
      </c>
      <c r="D39" s="208" t="s">
        <v>40</v>
      </c>
      <c r="E39" s="386" t="s">
        <v>71</v>
      </c>
      <c r="F39" s="341">
        <f>O39+M39+K39+J39+I39+H39+G39</f>
        <v>415</v>
      </c>
      <c r="G39" s="295">
        <f>S39+AE39+AQ39+AQ40+BC39+BC40+BO39+CA39</f>
        <v>65</v>
      </c>
      <c r="H39" s="335">
        <f>T39+T40+AF39+AF40+AR39+AR40+BD39+BD40+BP39+BP40+CB39+CB40</f>
        <v>0</v>
      </c>
      <c r="I39" s="336">
        <f>U39+U40+AG39+AG40+AS39+AS40+BE39+BE40+BQ39+BQ40+CC39+CC40</f>
        <v>0</v>
      </c>
      <c r="J39" s="336">
        <f>V39+V40+AH39+AH40+AT39+AT40+BF39+BF40+BR39+BR40+CD39+CD40</f>
        <v>0</v>
      </c>
      <c r="K39" s="335">
        <f>W39+W40+AI39+AI40+AU39+AU40+BG39+BG40+BS39+BS40+CE39+CE40</f>
        <v>30</v>
      </c>
      <c r="L39" s="312">
        <f>X39+AJ39+AV39+BH39+BT39+CF39</f>
        <v>3</v>
      </c>
      <c r="M39" s="336">
        <f>Y39+AK39+AW39+BI39+BU39+CG39</f>
        <v>160</v>
      </c>
      <c r="N39" s="312">
        <f>Z39+AL39+AX39+BJ39+BV39+CH39</f>
        <v>6</v>
      </c>
      <c r="O39" s="336">
        <f>AA39+AA40+AM39+AM40+AY39+BK39+BW39+CI39</f>
        <v>160</v>
      </c>
      <c r="P39" s="306">
        <f>AB39+AN39+AZ39+BL39+BX39+CJ39</f>
        <v>6</v>
      </c>
      <c r="Q39" s="339">
        <f>AC40+AC39+AO39+AO40+BA39+BM39+BY39+CK39</f>
        <v>15</v>
      </c>
      <c r="R39" s="331" t="s">
        <v>46</v>
      </c>
      <c r="S39" s="300"/>
      <c r="T39" s="302"/>
      <c r="U39" s="302"/>
      <c r="V39" s="302"/>
      <c r="W39" s="302"/>
      <c r="X39" s="296"/>
      <c r="Y39" s="302"/>
      <c r="Z39" s="296"/>
      <c r="AA39" s="302"/>
      <c r="AB39" s="403"/>
      <c r="AC39" s="290"/>
      <c r="AD39" s="288"/>
      <c r="AE39" s="292"/>
      <c r="AF39" s="286"/>
      <c r="AG39" s="286"/>
      <c r="AH39" s="286"/>
      <c r="AI39" s="286"/>
      <c r="AJ39" s="296"/>
      <c r="AK39" s="286"/>
      <c r="AL39" s="296"/>
      <c r="AM39" s="286"/>
      <c r="AN39" s="329"/>
      <c r="AO39" s="323"/>
      <c r="AP39" s="325"/>
      <c r="AQ39" s="129">
        <v>20</v>
      </c>
      <c r="AR39" s="310"/>
      <c r="AS39" s="310"/>
      <c r="AT39" s="302"/>
      <c r="AU39" s="310">
        <v>25</v>
      </c>
      <c r="AV39" s="314">
        <v>2</v>
      </c>
      <c r="AW39" s="310">
        <v>80</v>
      </c>
      <c r="AX39" s="314">
        <v>3</v>
      </c>
      <c r="AY39" s="310"/>
      <c r="AZ39" s="327"/>
      <c r="BA39" s="339">
        <v>5</v>
      </c>
      <c r="BB39" s="322" t="s">
        <v>95</v>
      </c>
      <c r="BC39" s="125">
        <v>10</v>
      </c>
      <c r="BD39" s="315"/>
      <c r="BE39" s="286"/>
      <c r="BF39" s="286"/>
      <c r="BG39" s="315">
        <v>5</v>
      </c>
      <c r="BH39" s="314">
        <v>1</v>
      </c>
      <c r="BI39" s="315">
        <v>80</v>
      </c>
      <c r="BJ39" s="314">
        <v>3</v>
      </c>
      <c r="BK39" s="315">
        <v>80</v>
      </c>
      <c r="BL39" s="316">
        <v>3</v>
      </c>
      <c r="BM39" s="317">
        <v>7</v>
      </c>
      <c r="BN39" s="318" t="s">
        <v>46</v>
      </c>
      <c r="BO39" s="328"/>
      <c r="BP39" s="310"/>
      <c r="BQ39" s="310"/>
      <c r="BR39" s="302"/>
      <c r="BS39" s="310"/>
      <c r="BT39" s="314"/>
      <c r="BU39" s="310"/>
      <c r="BV39" s="314"/>
      <c r="BW39" s="310"/>
      <c r="BX39" s="316"/>
      <c r="BY39" s="317"/>
      <c r="BZ39" s="321"/>
      <c r="CA39" s="292"/>
      <c r="CB39" s="286"/>
      <c r="CC39" s="286"/>
      <c r="CD39" s="286"/>
      <c r="CE39" s="286"/>
      <c r="CF39" s="296"/>
      <c r="CG39" s="286"/>
      <c r="CH39" s="296"/>
      <c r="CI39" s="286">
        <v>80</v>
      </c>
      <c r="CJ39" s="329">
        <v>3</v>
      </c>
      <c r="CK39" s="362">
        <v>3</v>
      </c>
      <c r="CL39" s="321" t="s">
        <v>95</v>
      </c>
    </row>
    <row r="40" spans="1:90" s="81" customFormat="1" ht="27.75" customHeight="1">
      <c r="A40" s="74"/>
      <c r="B40" s="209"/>
      <c r="C40" s="340"/>
      <c r="D40" s="210" t="s">
        <v>127</v>
      </c>
      <c r="E40" s="386"/>
      <c r="F40" s="341"/>
      <c r="G40" s="338"/>
      <c r="H40" s="336"/>
      <c r="I40" s="336"/>
      <c r="J40" s="336"/>
      <c r="K40" s="336"/>
      <c r="L40" s="312"/>
      <c r="M40" s="336"/>
      <c r="N40" s="312"/>
      <c r="O40" s="336"/>
      <c r="P40" s="306"/>
      <c r="Q40" s="339"/>
      <c r="R40" s="332"/>
      <c r="S40" s="301"/>
      <c r="T40" s="303"/>
      <c r="U40" s="303"/>
      <c r="V40" s="303"/>
      <c r="W40" s="303"/>
      <c r="X40" s="297"/>
      <c r="Y40" s="303"/>
      <c r="Z40" s="297"/>
      <c r="AA40" s="303"/>
      <c r="AB40" s="369"/>
      <c r="AC40" s="291"/>
      <c r="AD40" s="289"/>
      <c r="AE40" s="293"/>
      <c r="AF40" s="287"/>
      <c r="AG40" s="287"/>
      <c r="AH40" s="287"/>
      <c r="AI40" s="287"/>
      <c r="AJ40" s="297"/>
      <c r="AK40" s="287"/>
      <c r="AL40" s="297"/>
      <c r="AM40" s="287"/>
      <c r="AN40" s="330"/>
      <c r="AO40" s="324"/>
      <c r="AP40" s="326"/>
      <c r="AQ40" s="129">
        <v>20</v>
      </c>
      <c r="AR40" s="310"/>
      <c r="AS40" s="310"/>
      <c r="AT40" s="303"/>
      <c r="AU40" s="310"/>
      <c r="AV40" s="314"/>
      <c r="AW40" s="310"/>
      <c r="AX40" s="314"/>
      <c r="AY40" s="310"/>
      <c r="AZ40" s="327"/>
      <c r="BA40" s="339"/>
      <c r="BB40" s="322"/>
      <c r="BC40" s="125">
        <v>15</v>
      </c>
      <c r="BD40" s="315"/>
      <c r="BE40" s="287"/>
      <c r="BF40" s="287"/>
      <c r="BG40" s="315"/>
      <c r="BH40" s="314"/>
      <c r="BI40" s="315"/>
      <c r="BJ40" s="314"/>
      <c r="BK40" s="315"/>
      <c r="BL40" s="316"/>
      <c r="BM40" s="317"/>
      <c r="BN40" s="318"/>
      <c r="BO40" s="328"/>
      <c r="BP40" s="310"/>
      <c r="BQ40" s="310"/>
      <c r="BR40" s="303"/>
      <c r="BS40" s="310"/>
      <c r="BT40" s="314"/>
      <c r="BU40" s="310"/>
      <c r="BV40" s="314"/>
      <c r="BW40" s="310"/>
      <c r="BX40" s="316"/>
      <c r="BY40" s="317"/>
      <c r="BZ40" s="321"/>
      <c r="CA40" s="293"/>
      <c r="CB40" s="287"/>
      <c r="CC40" s="287"/>
      <c r="CD40" s="287"/>
      <c r="CE40" s="287"/>
      <c r="CF40" s="297"/>
      <c r="CG40" s="287"/>
      <c r="CH40" s="297"/>
      <c r="CI40" s="287"/>
      <c r="CJ40" s="330"/>
      <c r="CK40" s="363"/>
      <c r="CL40" s="321"/>
    </row>
    <row r="41" spans="1:90" s="81" customFormat="1" ht="27.75" customHeight="1">
      <c r="A41" s="74">
        <f t="shared" si="5"/>
        <v>30</v>
      </c>
      <c r="B41" s="74">
        <v>15</v>
      </c>
      <c r="C41" s="340">
        <v>27</v>
      </c>
      <c r="D41" s="211" t="s">
        <v>41</v>
      </c>
      <c r="E41" s="337" t="s">
        <v>72</v>
      </c>
      <c r="F41" s="341">
        <f>G41+H41+I41+J41+K41+M41+O41</f>
        <v>375</v>
      </c>
      <c r="G41" s="295">
        <f>S41+AE41+AQ41+AQ42+BC41+BC42+BO41+CA41</f>
        <v>65</v>
      </c>
      <c r="H41" s="335">
        <f>T41+T42+AF41+AF42+AR41+AR42+BD41+BD42+BP41+BP42+CB41+CB42</f>
        <v>0</v>
      </c>
      <c r="I41" s="336">
        <f>U41+U42+AG41+AG42+AS41+AS42+BE41+BE42+BQ41+BQ42+CC41+CC42</f>
        <v>0</v>
      </c>
      <c r="J41" s="336">
        <f>V41+V42+AH41+AH42+AT41+AT42+BF41+BF42+BR41+BR42+CD41+CD42</f>
        <v>0</v>
      </c>
      <c r="K41" s="335">
        <f>W41+W42+AI41+AI42+AU41+AU42+BG41+BG42+BS41+BS42+CE41+CE42</f>
        <v>30</v>
      </c>
      <c r="L41" s="312">
        <f>X41+AJ41+AV41+BH41+BT41+CF41</f>
        <v>3</v>
      </c>
      <c r="M41" s="336">
        <f>Y41+AK41+AW41+BI41+BU41+CG41</f>
        <v>120</v>
      </c>
      <c r="N41" s="312">
        <f>Z41+AL41+AX41+BJ41+BV41+CH41</f>
        <v>4</v>
      </c>
      <c r="O41" s="336">
        <f>AA41+AA42+AM41+AM42+AY41+BK41+BW41+CI41</f>
        <v>160</v>
      </c>
      <c r="P41" s="306">
        <f>AB41+AN41+AZ41+BL41+BX41+CJ41</f>
        <v>6</v>
      </c>
      <c r="Q41" s="339">
        <f>AC42+AC41+AO41+AO42+BA41+BM41+BY41+CK41</f>
        <v>13</v>
      </c>
      <c r="R41" s="331" t="s">
        <v>46</v>
      </c>
      <c r="S41" s="300"/>
      <c r="T41" s="302"/>
      <c r="U41" s="302"/>
      <c r="V41" s="302"/>
      <c r="W41" s="302"/>
      <c r="X41" s="296"/>
      <c r="Y41" s="302"/>
      <c r="Z41" s="296"/>
      <c r="AA41" s="302"/>
      <c r="AB41" s="403"/>
      <c r="AC41" s="290"/>
      <c r="AD41" s="288"/>
      <c r="AE41" s="292"/>
      <c r="AF41" s="286"/>
      <c r="AG41" s="286"/>
      <c r="AH41" s="286"/>
      <c r="AI41" s="286"/>
      <c r="AJ41" s="296"/>
      <c r="AK41" s="286"/>
      <c r="AL41" s="296"/>
      <c r="AM41" s="286"/>
      <c r="AN41" s="329"/>
      <c r="AO41" s="323"/>
      <c r="AP41" s="325"/>
      <c r="AQ41" s="129">
        <v>20</v>
      </c>
      <c r="AR41" s="310"/>
      <c r="AS41" s="310"/>
      <c r="AT41" s="302"/>
      <c r="AU41" s="310">
        <v>25</v>
      </c>
      <c r="AV41" s="314">
        <v>2</v>
      </c>
      <c r="AW41" s="310">
        <v>40</v>
      </c>
      <c r="AX41" s="314">
        <v>2</v>
      </c>
      <c r="AY41" s="310"/>
      <c r="AZ41" s="327"/>
      <c r="BA41" s="339">
        <v>4</v>
      </c>
      <c r="BB41" s="322" t="s">
        <v>95</v>
      </c>
      <c r="BC41" s="125">
        <v>10</v>
      </c>
      <c r="BD41" s="315"/>
      <c r="BE41" s="286"/>
      <c r="BF41" s="286"/>
      <c r="BG41" s="315">
        <v>5</v>
      </c>
      <c r="BH41" s="314">
        <v>1</v>
      </c>
      <c r="BI41" s="315">
        <v>80</v>
      </c>
      <c r="BJ41" s="314">
        <v>2</v>
      </c>
      <c r="BK41" s="315">
        <v>160</v>
      </c>
      <c r="BL41" s="316">
        <v>6</v>
      </c>
      <c r="BM41" s="317">
        <v>9</v>
      </c>
      <c r="BN41" s="318" t="s">
        <v>46</v>
      </c>
      <c r="BO41" s="328"/>
      <c r="BP41" s="310"/>
      <c r="BQ41" s="310"/>
      <c r="BR41" s="302"/>
      <c r="BS41" s="310"/>
      <c r="BT41" s="314"/>
      <c r="BU41" s="310"/>
      <c r="BV41" s="314"/>
      <c r="BW41" s="310"/>
      <c r="BX41" s="316"/>
      <c r="BY41" s="317"/>
      <c r="BZ41" s="321"/>
      <c r="CA41" s="292"/>
      <c r="CB41" s="315"/>
      <c r="CC41" s="361"/>
      <c r="CD41" s="361"/>
      <c r="CE41" s="315"/>
      <c r="CF41" s="314"/>
      <c r="CG41" s="315"/>
      <c r="CH41" s="314"/>
      <c r="CI41" s="315"/>
      <c r="CJ41" s="316"/>
      <c r="CK41" s="317"/>
      <c r="CL41" s="321"/>
    </row>
    <row r="42" spans="1:90" s="81" customFormat="1" ht="27.75" customHeight="1">
      <c r="A42" s="74"/>
      <c r="B42" s="74"/>
      <c r="C42" s="340"/>
      <c r="D42" s="210" t="s">
        <v>128</v>
      </c>
      <c r="E42" s="337"/>
      <c r="F42" s="341"/>
      <c r="G42" s="338"/>
      <c r="H42" s="336"/>
      <c r="I42" s="336"/>
      <c r="J42" s="336"/>
      <c r="K42" s="336"/>
      <c r="L42" s="312"/>
      <c r="M42" s="336"/>
      <c r="N42" s="312"/>
      <c r="O42" s="336"/>
      <c r="P42" s="306"/>
      <c r="Q42" s="339"/>
      <c r="R42" s="332"/>
      <c r="S42" s="301"/>
      <c r="T42" s="303"/>
      <c r="U42" s="303"/>
      <c r="V42" s="303"/>
      <c r="W42" s="303"/>
      <c r="X42" s="297"/>
      <c r="Y42" s="303"/>
      <c r="Z42" s="297"/>
      <c r="AA42" s="303"/>
      <c r="AB42" s="369"/>
      <c r="AC42" s="291"/>
      <c r="AD42" s="289"/>
      <c r="AE42" s="293"/>
      <c r="AF42" s="287"/>
      <c r="AG42" s="287"/>
      <c r="AH42" s="287"/>
      <c r="AI42" s="287"/>
      <c r="AJ42" s="297"/>
      <c r="AK42" s="287"/>
      <c r="AL42" s="297"/>
      <c r="AM42" s="287"/>
      <c r="AN42" s="330"/>
      <c r="AO42" s="324"/>
      <c r="AP42" s="326"/>
      <c r="AQ42" s="129">
        <v>20</v>
      </c>
      <c r="AR42" s="310"/>
      <c r="AS42" s="310"/>
      <c r="AT42" s="303"/>
      <c r="AU42" s="310"/>
      <c r="AV42" s="314"/>
      <c r="AW42" s="310"/>
      <c r="AX42" s="314"/>
      <c r="AY42" s="310"/>
      <c r="AZ42" s="327"/>
      <c r="BA42" s="339"/>
      <c r="BB42" s="322"/>
      <c r="BC42" s="125">
        <v>15</v>
      </c>
      <c r="BD42" s="315"/>
      <c r="BE42" s="287"/>
      <c r="BF42" s="287"/>
      <c r="BG42" s="315"/>
      <c r="BH42" s="314"/>
      <c r="BI42" s="315"/>
      <c r="BJ42" s="314"/>
      <c r="BK42" s="315"/>
      <c r="BL42" s="316"/>
      <c r="BM42" s="317"/>
      <c r="BN42" s="318"/>
      <c r="BO42" s="328"/>
      <c r="BP42" s="310"/>
      <c r="BQ42" s="310"/>
      <c r="BR42" s="303"/>
      <c r="BS42" s="310"/>
      <c r="BT42" s="314"/>
      <c r="BU42" s="310"/>
      <c r="BV42" s="314"/>
      <c r="BW42" s="310"/>
      <c r="BX42" s="316"/>
      <c r="BY42" s="317"/>
      <c r="BZ42" s="321"/>
      <c r="CA42" s="293"/>
      <c r="CB42" s="315"/>
      <c r="CC42" s="287"/>
      <c r="CD42" s="287"/>
      <c r="CE42" s="315"/>
      <c r="CF42" s="314"/>
      <c r="CG42" s="315"/>
      <c r="CH42" s="314"/>
      <c r="CI42" s="315"/>
      <c r="CJ42" s="316"/>
      <c r="CK42" s="317"/>
      <c r="CL42" s="321"/>
    </row>
    <row r="43" spans="1:90" s="166" customFormat="1" ht="27.75" customHeight="1">
      <c r="A43" s="82">
        <f t="shared" si="5"/>
        <v>27.857142857142858</v>
      </c>
      <c r="B43" s="144">
        <v>10</v>
      </c>
      <c r="C43" s="340">
        <v>28</v>
      </c>
      <c r="D43" s="211" t="s">
        <v>37</v>
      </c>
      <c r="E43" s="337" t="s">
        <v>73</v>
      </c>
      <c r="F43" s="341">
        <f>G43+H43+I43+J43+K43+M43+O43</f>
        <v>185</v>
      </c>
      <c r="G43" s="295">
        <f>S43+AE43+AQ43+AQ44+BC43+BC44+BO43+CA43</f>
        <v>45</v>
      </c>
      <c r="H43" s="335">
        <f>T43+T44+AF43+AF44+AR43+AR44+BD43+BD44+BP43+BP44+CB43+CB44</f>
        <v>0</v>
      </c>
      <c r="I43" s="336">
        <f>U43+U44+AG43+AG44+AS43+AS44+BE43+BE44+BQ43+BQ44+CC43+CC44</f>
        <v>0</v>
      </c>
      <c r="J43" s="336">
        <f>V43+V44+AH43+AH44+AT43+AT44+BF43+BF44+BR43+BR44+CD43+CD44</f>
        <v>0</v>
      </c>
      <c r="K43" s="335">
        <f>W43+W44+AI43+AI44+AU43+AU44+BG43+BG44+BS43+BS44+CE43+CE44</f>
        <v>20</v>
      </c>
      <c r="L43" s="312">
        <f>X43+AJ43+AV43+BH43+BT43+CF43</f>
        <v>2</v>
      </c>
      <c r="M43" s="336">
        <f>Y43+AK43+AW43+BI43+BU43+CG43</f>
        <v>80</v>
      </c>
      <c r="N43" s="312">
        <f>Z43+AL43+AX43+BJ43+BV43+CH43</f>
        <v>3</v>
      </c>
      <c r="O43" s="336">
        <f>AA43+AA44+AM43+AM44+AY43+BK43+BW43+CI43</f>
        <v>40</v>
      </c>
      <c r="P43" s="306">
        <f>AB43+AN43+AZ43+BL43+BX43+CJ43</f>
        <v>2</v>
      </c>
      <c r="Q43" s="339">
        <f>AC44+AC43+AO43+AO44+BA43+BM43+BY43+CK43</f>
        <v>7</v>
      </c>
      <c r="R43" s="333" t="s">
        <v>46</v>
      </c>
      <c r="S43" s="300"/>
      <c r="T43" s="302"/>
      <c r="U43" s="302"/>
      <c r="V43" s="302"/>
      <c r="W43" s="302"/>
      <c r="X43" s="296"/>
      <c r="Y43" s="302"/>
      <c r="Z43" s="296"/>
      <c r="AA43" s="302"/>
      <c r="AB43" s="403"/>
      <c r="AC43" s="290"/>
      <c r="AD43" s="288"/>
      <c r="AE43" s="292"/>
      <c r="AF43" s="286"/>
      <c r="AG43" s="286"/>
      <c r="AH43" s="286"/>
      <c r="AI43" s="286"/>
      <c r="AJ43" s="296"/>
      <c r="AK43" s="286"/>
      <c r="AL43" s="296"/>
      <c r="AM43" s="286"/>
      <c r="AN43" s="329"/>
      <c r="AO43" s="323"/>
      <c r="AP43" s="325"/>
      <c r="AQ43" s="129">
        <v>20</v>
      </c>
      <c r="AR43" s="310"/>
      <c r="AS43" s="310"/>
      <c r="AT43" s="302"/>
      <c r="AU43" s="310">
        <v>20</v>
      </c>
      <c r="AV43" s="314">
        <v>2</v>
      </c>
      <c r="AW43" s="310">
        <v>80</v>
      </c>
      <c r="AX43" s="314">
        <v>3</v>
      </c>
      <c r="AY43" s="310"/>
      <c r="AZ43" s="327"/>
      <c r="BA43" s="339">
        <v>5</v>
      </c>
      <c r="BB43" s="311" t="s">
        <v>46</v>
      </c>
      <c r="BC43" s="213"/>
      <c r="BD43" s="315"/>
      <c r="BE43" s="286"/>
      <c r="BF43" s="286"/>
      <c r="BG43" s="286"/>
      <c r="BH43" s="314"/>
      <c r="BI43" s="286"/>
      <c r="BJ43" s="314"/>
      <c r="BK43" s="315"/>
      <c r="BL43" s="316"/>
      <c r="BM43" s="317"/>
      <c r="BN43" s="321"/>
      <c r="BO43" s="328"/>
      <c r="BP43" s="310"/>
      <c r="BQ43" s="310"/>
      <c r="BR43" s="302"/>
      <c r="BS43" s="310"/>
      <c r="BT43" s="314"/>
      <c r="BU43" s="310"/>
      <c r="BV43" s="314"/>
      <c r="BW43" s="310"/>
      <c r="BX43" s="316"/>
      <c r="BY43" s="317"/>
      <c r="BZ43" s="321"/>
      <c r="CA43" s="292"/>
      <c r="CB43" s="315"/>
      <c r="CC43" s="361"/>
      <c r="CD43" s="361"/>
      <c r="CE43" s="286"/>
      <c r="CF43" s="314"/>
      <c r="CG43" s="286"/>
      <c r="CH43" s="314"/>
      <c r="CI43" s="315">
        <v>40</v>
      </c>
      <c r="CJ43" s="316">
        <v>2</v>
      </c>
      <c r="CK43" s="317">
        <v>2</v>
      </c>
      <c r="CL43" s="321" t="s">
        <v>95</v>
      </c>
    </row>
    <row r="44" spans="1:91" s="166" customFormat="1" ht="27.75" customHeight="1">
      <c r="A44" s="74"/>
      <c r="B44" s="144"/>
      <c r="C44" s="340"/>
      <c r="D44" s="210" t="s">
        <v>129</v>
      </c>
      <c r="E44" s="337"/>
      <c r="F44" s="341"/>
      <c r="G44" s="338"/>
      <c r="H44" s="336"/>
      <c r="I44" s="336"/>
      <c r="J44" s="336"/>
      <c r="K44" s="336"/>
      <c r="L44" s="312"/>
      <c r="M44" s="336"/>
      <c r="N44" s="312"/>
      <c r="O44" s="336"/>
      <c r="P44" s="306"/>
      <c r="Q44" s="339"/>
      <c r="R44" s="334"/>
      <c r="S44" s="301"/>
      <c r="T44" s="303"/>
      <c r="U44" s="303"/>
      <c r="V44" s="303"/>
      <c r="W44" s="303"/>
      <c r="X44" s="297"/>
      <c r="Y44" s="303"/>
      <c r="Z44" s="297"/>
      <c r="AA44" s="303"/>
      <c r="AB44" s="369"/>
      <c r="AC44" s="291"/>
      <c r="AD44" s="289"/>
      <c r="AE44" s="293"/>
      <c r="AF44" s="287"/>
      <c r="AG44" s="287"/>
      <c r="AH44" s="287"/>
      <c r="AI44" s="287"/>
      <c r="AJ44" s="297"/>
      <c r="AK44" s="287"/>
      <c r="AL44" s="297"/>
      <c r="AM44" s="287"/>
      <c r="AN44" s="330"/>
      <c r="AO44" s="324"/>
      <c r="AP44" s="326"/>
      <c r="AQ44" s="129">
        <v>25</v>
      </c>
      <c r="AR44" s="310"/>
      <c r="AS44" s="310"/>
      <c r="AT44" s="303"/>
      <c r="AU44" s="310"/>
      <c r="AV44" s="314"/>
      <c r="AW44" s="310"/>
      <c r="AX44" s="314"/>
      <c r="AY44" s="310"/>
      <c r="AZ44" s="327"/>
      <c r="BA44" s="339"/>
      <c r="BB44" s="311"/>
      <c r="BC44" s="214"/>
      <c r="BD44" s="315"/>
      <c r="BE44" s="287"/>
      <c r="BF44" s="287"/>
      <c r="BG44" s="287"/>
      <c r="BH44" s="314"/>
      <c r="BI44" s="287"/>
      <c r="BJ44" s="314"/>
      <c r="BK44" s="315"/>
      <c r="BL44" s="316"/>
      <c r="BM44" s="317"/>
      <c r="BN44" s="321"/>
      <c r="BO44" s="328"/>
      <c r="BP44" s="310"/>
      <c r="BQ44" s="310"/>
      <c r="BR44" s="303"/>
      <c r="BS44" s="310"/>
      <c r="BT44" s="314"/>
      <c r="BU44" s="310"/>
      <c r="BV44" s="314"/>
      <c r="BW44" s="310"/>
      <c r="BX44" s="316"/>
      <c r="BY44" s="317"/>
      <c r="BZ44" s="321"/>
      <c r="CA44" s="293"/>
      <c r="CB44" s="315"/>
      <c r="CC44" s="287"/>
      <c r="CD44" s="287"/>
      <c r="CE44" s="287"/>
      <c r="CF44" s="314"/>
      <c r="CG44" s="287"/>
      <c r="CH44" s="314"/>
      <c r="CI44" s="315"/>
      <c r="CJ44" s="316"/>
      <c r="CK44" s="317"/>
      <c r="CL44" s="321"/>
      <c r="CM44" s="81"/>
    </row>
    <row r="45" spans="1:90" s="81" customFormat="1" ht="27.75" customHeight="1">
      <c r="A45" s="82">
        <f t="shared" si="5"/>
        <v>29.375</v>
      </c>
      <c r="B45" s="74">
        <v>10</v>
      </c>
      <c r="C45" s="340">
        <v>29</v>
      </c>
      <c r="D45" s="211" t="s">
        <v>45</v>
      </c>
      <c r="E45" s="337" t="s">
        <v>77</v>
      </c>
      <c r="F45" s="341">
        <f>G45+H45+I45+J45+K45+M45+O45</f>
        <v>225</v>
      </c>
      <c r="G45" s="295">
        <f>S45+AE45+AQ45+AQ46+BC45+BC46+BO45+CA45</f>
        <v>45</v>
      </c>
      <c r="H45" s="335">
        <f>T45+T46+AF45+AF46+AR45+AR46+BD45+BD46+BP45+BP46+CB45+CB46</f>
        <v>0</v>
      </c>
      <c r="I45" s="336">
        <f>U45+U46+AG45+AG46+AS45+AS46+BE45+BE46+BQ45+BQ46+CC45+CC46</f>
        <v>0</v>
      </c>
      <c r="J45" s="336">
        <f>V45+V46+AH45+AH46+AT45+AT46+BF45+BF46+BR45+BR46+CD45+CD46</f>
        <v>0</v>
      </c>
      <c r="K45" s="335">
        <f>W45+W46+AI45+AI46+AU45+AU46+BG45+BG46+BS45+BS46+CE45+CE46</f>
        <v>20</v>
      </c>
      <c r="L45" s="312">
        <f>X45+AJ45+AV45+BH45+BT45+CF45</f>
        <v>2</v>
      </c>
      <c r="M45" s="336">
        <f>Y45+AK45+AW45+BI45+BU45+CG45</f>
        <v>80</v>
      </c>
      <c r="N45" s="312">
        <f>Z45+AL45+AX45+BJ45+BV45+CH45</f>
        <v>3</v>
      </c>
      <c r="O45" s="336">
        <f>AA45+AA46+AM45+AM46+AY45+BK45+BW45+CI45</f>
        <v>80</v>
      </c>
      <c r="P45" s="306">
        <f>AB45+AN45+AZ45+BL45+BX45+CJ45</f>
        <v>3</v>
      </c>
      <c r="Q45" s="339">
        <f>AC46+AC45+AO45+AO46+BA45+BM45+BY45+CK45</f>
        <v>8</v>
      </c>
      <c r="R45" s="333" t="s">
        <v>46</v>
      </c>
      <c r="S45" s="300"/>
      <c r="T45" s="302"/>
      <c r="U45" s="302"/>
      <c r="V45" s="302"/>
      <c r="W45" s="302"/>
      <c r="X45" s="304"/>
      <c r="Y45" s="302"/>
      <c r="Z45" s="304"/>
      <c r="AA45" s="302"/>
      <c r="AB45" s="329"/>
      <c r="AC45" s="290"/>
      <c r="AD45" s="288"/>
      <c r="AE45" s="294"/>
      <c r="AF45" s="286"/>
      <c r="AG45" s="286"/>
      <c r="AH45" s="286"/>
      <c r="AI45" s="286"/>
      <c r="AJ45" s="304"/>
      <c r="AK45" s="286"/>
      <c r="AL45" s="304"/>
      <c r="AM45" s="286"/>
      <c r="AN45" s="329"/>
      <c r="AO45" s="323"/>
      <c r="AP45" s="325"/>
      <c r="AQ45" s="129">
        <v>20</v>
      </c>
      <c r="AR45" s="310"/>
      <c r="AS45" s="310"/>
      <c r="AT45" s="302"/>
      <c r="AU45" s="313">
        <v>20</v>
      </c>
      <c r="AV45" s="312">
        <v>2</v>
      </c>
      <c r="AW45" s="313">
        <v>80</v>
      </c>
      <c r="AX45" s="312">
        <v>3</v>
      </c>
      <c r="AY45" s="313"/>
      <c r="AZ45" s="306"/>
      <c r="BA45" s="317">
        <v>5</v>
      </c>
      <c r="BB45" s="333" t="s">
        <v>46</v>
      </c>
      <c r="BC45" s="215"/>
      <c r="BD45" s="315"/>
      <c r="BE45" s="286"/>
      <c r="BF45" s="286"/>
      <c r="BG45" s="286"/>
      <c r="BH45" s="312"/>
      <c r="BI45" s="286"/>
      <c r="BJ45" s="312"/>
      <c r="BK45" s="336">
        <v>80</v>
      </c>
      <c r="BL45" s="316">
        <v>3</v>
      </c>
      <c r="BM45" s="317">
        <v>3</v>
      </c>
      <c r="BN45" s="348" t="s">
        <v>95</v>
      </c>
      <c r="BO45" s="328"/>
      <c r="BP45" s="310"/>
      <c r="BQ45" s="310"/>
      <c r="BR45" s="302"/>
      <c r="BS45" s="313"/>
      <c r="BT45" s="312"/>
      <c r="BU45" s="313"/>
      <c r="BV45" s="312"/>
      <c r="BW45" s="313"/>
      <c r="BX45" s="316"/>
      <c r="BY45" s="317"/>
      <c r="BZ45" s="321"/>
      <c r="CA45" s="294"/>
      <c r="CB45" s="315"/>
      <c r="CC45" s="286"/>
      <c r="CD45" s="286"/>
      <c r="CE45" s="286"/>
      <c r="CF45" s="312"/>
      <c r="CG45" s="286"/>
      <c r="CH45" s="312"/>
      <c r="CI45" s="315"/>
      <c r="CJ45" s="316"/>
      <c r="CK45" s="317"/>
      <c r="CL45" s="360"/>
    </row>
    <row r="46" spans="1:90" s="81" customFormat="1" ht="27.75" customHeight="1">
      <c r="A46" s="74"/>
      <c r="B46" s="74"/>
      <c r="C46" s="340"/>
      <c r="D46" s="210" t="s">
        <v>130</v>
      </c>
      <c r="E46" s="337"/>
      <c r="F46" s="341"/>
      <c r="G46" s="338"/>
      <c r="H46" s="336"/>
      <c r="I46" s="336"/>
      <c r="J46" s="336"/>
      <c r="K46" s="336"/>
      <c r="L46" s="312"/>
      <c r="M46" s="336"/>
      <c r="N46" s="312"/>
      <c r="O46" s="336"/>
      <c r="P46" s="306"/>
      <c r="Q46" s="339"/>
      <c r="R46" s="334"/>
      <c r="S46" s="301"/>
      <c r="T46" s="303"/>
      <c r="U46" s="303"/>
      <c r="V46" s="303"/>
      <c r="W46" s="303"/>
      <c r="X46" s="305"/>
      <c r="Y46" s="303"/>
      <c r="Z46" s="305"/>
      <c r="AA46" s="303"/>
      <c r="AB46" s="330"/>
      <c r="AC46" s="291"/>
      <c r="AD46" s="289"/>
      <c r="AE46" s="295"/>
      <c r="AF46" s="287"/>
      <c r="AG46" s="287"/>
      <c r="AH46" s="287"/>
      <c r="AI46" s="287"/>
      <c r="AJ46" s="305"/>
      <c r="AK46" s="287"/>
      <c r="AL46" s="305"/>
      <c r="AM46" s="287"/>
      <c r="AN46" s="330"/>
      <c r="AO46" s="324"/>
      <c r="AP46" s="326"/>
      <c r="AQ46" s="140">
        <v>25</v>
      </c>
      <c r="AR46" s="310"/>
      <c r="AS46" s="310"/>
      <c r="AT46" s="303"/>
      <c r="AU46" s="313"/>
      <c r="AV46" s="312"/>
      <c r="AW46" s="313"/>
      <c r="AX46" s="312"/>
      <c r="AY46" s="313"/>
      <c r="AZ46" s="306"/>
      <c r="BA46" s="317"/>
      <c r="BB46" s="334"/>
      <c r="BC46" s="216"/>
      <c r="BD46" s="315"/>
      <c r="BE46" s="287"/>
      <c r="BF46" s="287"/>
      <c r="BG46" s="287"/>
      <c r="BH46" s="312"/>
      <c r="BI46" s="287"/>
      <c r="BJ46" s="312"/>
      <c r="BK46" s="336"/>
      <c r="BL46" s="316"/>
      <c r="BM46" s="317"/>
      <c r="BN46" s="349"/>
      <c r="BO46" s="328"/>
      <c r="BP46" s="310"/>
      <c r="BQ46" s="310"/>
      <c r="BR46" s="303"/>
      <c r="BS46" s="313"/>
      <c r="BT46" s="312"/>
      <c r="BU46" s="313"/>
      <c r="BV46" s="312"/>
      <c r="BW46" s="313"/>
      <c r="BX46" s="316"/>
      <c r="BY46" s="317"/>
      <c r="BZ46" s="321"/>
      <c r="CA46" s="295"/>
      <c r="CB46" s="315"/>
      <c r="CC46" s="287"/>
      <c r="CD46" s="287"/>
      <c r="CE46" s="287"/>
      <c r="CF46" s="312"/>
      <c r="CG46" s="287"/>
      <c r="CH46" s="312"/>
      <c r="CI46" s="315"/>
      <c r="CJ46" s="316"/>
      <c r="CK46" s="317"/>
      <c r="CL46" s="360"/>
    </row>
    <row r="47" spans="1:90" s="218" customFormat="1" ht="34.5" customHeight="1">
      <c r="A47" s="145">
        <f t="shared" si="5"/>
        <v>35</v>
      </c>
      <c r="B47" s="144">
        <v>5</v>
      </c>
      <c r="C47" s="206">
        <v>30</v>
      </c>
      <c r="D47" s="217" t="s">
        <v>86</v>
      </c>
      <c r="E47" s="212" t="s">
        <v>101</v>
      </c>
      <c r="F47" s="113">
        <f>G47+H47+I47+J47+K47+M47+O47</f>
        <v>30</v>
      </c>
      <c r="G47" s="114">
        <f>S47+AE47+AQ47+BC47+BO47+CA47</f>
        <v>15</v>
      </c>
      <c r="H47" s="115">
        <f aca="true" t="shared" si="45" ref="H47:J48">T47+AF47+AR47+BD47+BP47+CB47</f>
        <v>0</v>
      </c>
      <c r="I47" s="115">
        <f t="shared" si="45"/>
        <v>0</v>
      </c>
      <c r="J47" s="115">
        <f t="shared" si="45"/>
        <v>0</v>
      </c>
      <c r="K47" s="115">
        <f aca="true" t="shared" si="46" ref="K47:L49">W47+AI47+AU47+BG47+BS47+CE47</f>
        <v>15</v>
      </c>
      <c r="L47" s="116">
        <f t="shared" si="46"/>
        <v>1</v>
      </c>
      <c r="M47" s="115">
        <f aca="true" t="shared" si="47" ref="M47:Q48">Y47+AK47+AW47+BI47+BU47+CG47</f>
        <v>0</v>
      </c>
      <c r="N47" s="116">
        <f t="shared" si="47"/>
        <v>0</v>
      </c>
      <c r="O47" s="115">
        <f t="shared" si="47"/>
        <v>0</v>
      </c>
      <c r="P47" s="117">
        <f t="shared" si="47"/>
        <v>0</v>
      </c>
      <c r="Q47" s="118">
        <f t="shared" si="47"/>
        <v>1</v>
      </c>
      <c r="R47" s="124" t="s">
        <v>95</v>
      </c>
      <c r="S47" s="110"/>
      <c r="T47" s="138"/>
      <c r="U47" s="138"/>
      <c r="V47" s="138"/>
      <c r="W47" s="138"/>
      <c r="X47" s="116"/>
      <c r="Y47" s="138"/>
      <c r="Z47" s="116"/>
      <c r="AA47" s="138"/>
      <c r="AB47" s="127"/>
      <c r="AC47" s="123"/>
      <c r="AD47" s="124"/>
      <c r="AE47" s="139"/>
      <c r="AF47" s="115"/>
      <c r="AG47" s="115"/>
      <c r="AH47" s="115"/>
      <c r="AI47" s="115"/>
      <c r="AJ47" s="116"/>
      <c r="AK47" s="115"/>
      <c r="AL47" s="116"/>
      <c r="AM47" s="115"/>
      <c r="AN47" s="127"/>
      <c r="AO47" s="147"/>
      <c r="AP47" s="131"/>
      <c r="AQ47" s="129">
        <v>15</v>
      </c>
      <c r="AR47" s="138"/>
      <c r="AS47" s="138"/>
      <c r="AT47" s="138"/>
      <c r="AU47" s="138">
        <v>15</v>
      </c>
      <c r="AV47" s="116">
        <v>1</v>
      </c>
      <c r="AW47" s="138"/>
      <c r="AX47" s="116"/>
      <c r="AY47" s="138"/>
      <c r="AZ47" s="117"/>
      <c r="BA47" s="123">
        <v>1</v>
      </c>
      <c r="BB47" s="124" t="s">
        <v>95</v>
      </c>
      <c r="BC47" s="139"/>
      <c r="BD47" s="126"/>
      <c r="BE47" s="115"/>
      <c r="BF47" s="115"/>
      <c r="BG47" s="115"/>
      <c r="BH47" s="116"/>
      <c r="BI47" s="115"/>
      <c r="BJ47" s="116"/>
      <c r="BK47" s="115"/>
      <c r="BL47" s="127"/>
      <c r="BM47" s="123"/>
      <c r="BN47" s="124"/>
      <c r="BO47" s="129"/>
      <c r="BP47" s="138"/>
      <c r="BQ47" s="138"/>
      <c r="BR47" s="138"/>
      <c r="BS47" s="138"/>
      <c r="BT47" s="116"/>
      <c r="BU47" s="138"/>
      <c r="BV47" s="116"/>
      <c r="BW47" s="138"/>
      <c r="BX47" s="117"/>
      <c r="BY47" s="123"/>
      <c r="BZ47" s="124"/>
      <c r="CA47" s="139"/>
      <c r="CB47" s="126"/>
      <c r="CC47" s="115"/>
      <c r="CD47" s="115"/>
      <c r="CE47" s="115"/>
      <c r="CF47" s="116"/>
      <c r="CG47" s="115"/>
      <c r="CH47" s="116"/>
      <c r="CI47" s="115"/>
      <c r="CJ47" s="127"/>
      <c r="CK47" s="123"/>
      <c r="CL47" s="131"/>
    </row>
    <row r="48" spans="1:90" s="218" customFormat="1" ht="34.5" customHeight="1">
      <c r="A48" s="74">
        <f t="shared" si="5"/>
        <v>25</v>
      </c>
      <c r="B48" s="74">
        <v>20</v>
      </c>
      <c r="C48" s="206">
        <v>31</v>
      </c>
      <c r="D48" s="217" t="s">
        <v>131</v>
      </c>
      <c r="E48" s="212" t="s">
        <v>100</v>
      </c>
      <c r="F48" s="113">
        <f>G48+H48+I48+J48+K48+M48+O48</f>
        <v>130</v>
      </c>
      <c r="G48" s="114">
        <f>S48+AE48+AQ48+BC48+BO48+CA48</f>
        <v>25</v>
      </c>
      <c r="H48" s="115">
        <f t="shared" si="45"/>
        <v>0</v>
      </c>
      <c r="I48" s="115">
        <f t="shared" si="45"/>
        <v>0</v>
      </c>
      <c r="J48" s="115">
        <f t="shared" si="45"/>
        <v>0</v>
      </c>
      <c r="K48" s="115">
        <f t="shared" si="46"/>
        <v>25</v>
      </c>
      <c r="L48" s="116">
        <f t="shared" si="46"/>
        <v>2</v>
      </c>
      <c r="M48" s="115">
        <f t="shared" si="47"/>
        <v>40</v>
      </c>
      <c r="N48" s="116">
        <f>Z48+AL48+AX48+BJ48+BV48+CH48</f>
        <v>2</v>
      </c>
      <c r="O48" s="115">
        <f t="shared" si="47"/>
        <v>40</v>
      </c>
      <c r="P48" s="117">
        <f t="shared" si="47"/>
        <v>2</v>
      </c>
      <c r="Q48" s="118">
        <f t="shared" si="47"/>
        <v>6</v>
      </c>
      <c r="R48" s="128" t="s">
        <v>46</v>
      </c>
      <c r="S48" s="110"/>
      <c r="T48" s="138"/>
      <c r="U48" s="138"/>
      <c r="V48" s="138"/>
      <c r="W48" s="138"/>
      <c r="X48" s="116"/>
      <c r="Y48" s="138"/>
      <c r="Z48" s="116"/>
      <c r="AA48" s="138"/>
      <c r="AB48" s="127"/>
      <c r="AC48" s="123"/>
      <c r="AD48" s="124"/>
      <c r="AE48" s="139"/>
      <c r="AF48" s="115"/>
      <c r="AG48" s="115"/>
      <c r="AH48" s="115"/>
      <c r="AI48" s="115"/>
      <c r="AJ48" s="116"/>
      <c r="AK48" s="115"/>
      <c r="AL48" s="116"/>
      <c r="AM48" s="115"/>
      <c r="AN48" s="127"/>
      <c r="AO48" s="147"/>
      <c r="AP48" s="131"/>
      <c r="AQ48" s="129"/>
      <c r="AR48" s="138"/>
      <c r="AS48" s="138"/>
      <c r="AT48" s="138"/>
      <c r="AU48" s="138"/>
      <c r="AV48" s="116"/>
      <c r="AW48" s="138"/>
      <c r="AX48" s="116"/>
      <c r="AY48" s="138"/>
      <c r="AZ48" s="117"/>
      <c r="BA48" s="123"/>
      <c r="BB48" s="124"/>
      <c r="BC48" s="139"/>
      <c r="BD48" s="126"/>
      <c r="BE48" s="115"/>
      <c r="BF48" s="115"/>
      <c r="BG48" s="115"/>
      <c r="BH48" s="116"/>
      <c r="BI48" s="115"/>
      <c r="BJ48" s="116"/>
      <c r="BK48" s="115"/>
      <c r="BL48" s="127"/>
      <c r="BM48" s="123"/>
      <c r="BN48" s="124"/>
      <c r="BO48" s="110">
        <v>25</v>
      </c>
      <c r="BP48" s="138"/>
      <c r="BQ48" s="138"/>
      <c r="BR48" s="138"/>
      <c r="BS48" s="138">
        <v>25</v>
      </c>
      <c r="BT48" s="116">
        <v>2</v>
      </c>
      <c r="BU48" s="138">
        <v>40</v>
      </c>
      <c r="BV48" s="116">
        <v>2</v>
      </c>
      <c r="BW48" s="138"/>
      <c r="BX48" s="127"/>
      <c r="BY48" s="123">
        <v>4</v>
      </c>
      <c r="BZ48" s="128" t="s">
        <v>46</v>
      </c>
      <c r="CA48" s="139"/>
      <c r="CB48" s="126"/>
      <c r="CC48" s="115"/>
      <c r="CD48" s="115"/>
      <c r="CE48" s="115"/>
      <c r="CF48" s="116"/>
      <c r="CG48" s="115"/>
      <c r="CH48" s="116"/>
      <c r="CI48" s="115">
        <v>40</v>
      </c>
      <c r="CJ48" s="127">
        <v>2</v>
      </c>
      <c r="CK48" s="123">
        <v>2</v>
      </c>
      <c r="CL48" s="124" t="s">
        <v>95</v>
      </c>
    </row>
    <row r="49" spans="1:90" s="81" customFormat="1" ht="27.75" customHeight="1">
      <c r="A49" s="82">
        <f t="shared" si="5"/>
        <v>30.555555555555557</v>
      </c>
      <c r="B49" s="74">
        <v>25</v>
      </c>
      <c r="C49" s="340">
        <v>32</v>
      </c>
      <c r="D49" s="211" t="s">
        <v>44</v>
      </c>
      <c r="E49" s="337" t="s">
        <v>76</v>
      </c>
      <c r="F49" s="341">
        <f>G49+H49+I49+J49+K49+M49+O49</f>
        <v>250</v>
      </c>
      <c r="G49" s="338">
        <f>S49+AE49+AQ49+BC49+BO49+BO50+CA49</f>
        <v>55</v>
      </c>
      <c r="H49" s="336">
        <f>T49+T50+AF49+AF50+AR49+AR50+BD49+BD50+BP49+BP50+CB49+CB50</f>
        <v>0</v>
      </c>
      <c r="I49" s="336">
        <f>U49+U50+AG49+AG50+AS49+AS50+BE49+BE50+BQ49+BQ50+CC49+CC50</f>
        <v>0</v>
      </c>
      <c r="J49" s="336">
        <f>V49+V50+AH49+AH50+AT49+AT50+BF49+BF50+BR49+BR50+CD49+CD50</f>
        <v>0</v>
      </c>
      <c r="K49" s="347">
        <f t="shared" si="46"/>
        <v>35</v>
      </c>
      <c r="L49" s="312">
        <f t="shared" si="46"/>
        <v>3</v>
      </c>
      <c r="M49" s="336">
        <f>Y49+AK49+AW49+BI49+BU49+CG49</f>
        <v>80</v>
      </c>
      <c r="N49" s="312">
        <f>Z49+AL49+AX49+BJ49+BV49+CH49</f>
        <v>3</v>
      </c>
      <c r="O49" s="336">
        <f>AA49+AA50+AM49+AM50+AY49+AY50+BK49+BK50+BW49+CI49</f>
        <v>80</v>
      </c>
      <c r="P49" s="306">
        <f>AB49+AN49+AZ49+BL49+BX49+CJ49</f>
        <v>3</v>
      </c>
      <c r="Q49" s="339">
        <f>AC50+AC49+AO49+AO50+BA49+BA50+BM49+BM50+BY49+CK49</f>
        <v>9</v>
      </c>
      <c r="R49" s="331" t="s">
        <v>46</v>
      </c>
      <c r="S49" s="300"/>
      <c r="T49" s="302"/>
      <c r="U49" s="302"/>
      <c r="V49" s="302"/>
      <c r="W49" s="302"/>
      <c r="X49" s="304"/>
      <c r="Y49" s="302"/>
      <c r="Z49" s="304"/>
      <c r="AA49" s="302"/>
      <c r="AB49" s="329"/>
      <c r="AC49" s="290"/>
      <c r="AD49" s="288"/>
      <c r="AE49" s="294"/>
      <c r="AF49" s="286"/>
      <c r="AG49" s="286"/>
      <c r="AH49" s="286"/>
      <c r="AI49" s="286"/>
      <c r="AJ49" s="304"/>
      <c r="AK49" s="286"/>
      <c r="AL49" s="304"/>
      <c r="AM49" s="286"/>
      <c r="AN49" s="329"/>
      <c r="AO49" s="323"/>
      <c r="AP49" s="325"/>
      <c r="AQ49" s="300"/>
      <c r="AR49" s="364"/>
      <c r="AS49" s="364"/>
      <c r="AT49" s="364"/>
      <c r="AU49" s="364"/>
      <c r="AV49" s="312"/>
      <c r="AW49" s="364"/>
      <c r="AX49" s="312"/>
      <c r="AY49" s="364"/>
      <c r="AZ49" s="306"/>
      <c r="BA49" s="362"/>
      <c r="BB49" s="348"/>
      <c r="BC49" s="294"/>
      <c r="BD49" s="315"/>
      <c r="BE49" s="347"/>
      <c r="BF49" s="347"/>
      <c r="BG49" s="347"/>
      <c r="BH49" s="312"/>
      <c r="BI49" s="347"/>
      <c r="BJ49" s="312"/>
      <c r="BK49" s="347"/>
      <c r="BL49" s="316"/>
      <c r="BM49" s="362"/>
      <c r="BN49" s="348"/>
      <c r="BO49" s="110">
        <v>25</v>
      </c>
      <c r="BP49" s="310"/>
      <c r="BQ49" s="310"/>
      <c r="BR49" s="302"/>
      <c r="BS49" s="313">
        <v>35</v>
      </c>
      <c r="BT49" s="312">
        <v>3</v>
      </c>
      <c r="BU49" s="313">
        <v>80</v>
      </c>
      <c r="BV49" s="312">
        <v>3</v>
      </c>
      <c r="BW49" s="313"/>
      <c r="BX49" s="316"/>
      <c r="BY49" s="317">
        <v>6</v>
      </c>
      <c r="BZ49" s="318" t="s">
        <v>46</v>
      </c>
      <c r="CA49" s="294"/>
      <c r="CB49" s="315"/>
      <c r="CC49" s="286"/>
      <c r="CD49" s="286"/>
      <c r="CE49" s="286"/>
      <c r="CF49" s="312"/>
      <c r="CG49" s="286"/>
      <c r="CH49" s="312"/>
      <c r="CI49" s="336">
        <v>80</v>
      </c>
      <c r="CJ49" s="316">
        <v>3</v>
      </c>
      <c r="CK49" s="317">
        <v>3</v>
      </c>
      <c r="CL49" s="321" t="s">
        <v>95</v>
      </c>
    </row>
    <row r="50" spans="1:90" s="81" customFormat="1" ht="27.75" customHeight="1">
      <c r="A50" s="74"/>
      <c r="B50" s="74"/>
      <c r="C50" s="340"/>
      <c r="D50" s="210" t="s">
        <v>132</v>
      </c>
      <c r="E50" s="337"/>
      <c r="F50" s="341"/>
      <c r="G50" s="338"/>
      <c r="H50" s="336"/>
      <c r="I50" s="336"/>
      <c r="J50" s="336"/>
      <c r="K50" s="335"/>
      <c r="L50" s="312"/>
      <c r="M50" s="336"/>
      <c r="N50" s="312"/>
      <c r="O50" s="336"/>
      <c r="P50" s="306"/>
      <c r="Q50" s="339"/>
      <c r="R50" s="332"/>
      <c r="S50" s="301"/>
      <c r="T50" s="303"/>
      <c r="U50" s="303"/>
      <c r="V50" s="303"/>
      <c r="W50" s="303"/>
      <c r="X50" s="305"/>
      <c r="Y50" s="303"/>
      <c r="Z50" s="305"/>
      <c r="AA50" s="303"/>
      <c r="AB50" s="330"/>
      <c r="AC50" s="291"/>
      <c r="AD50" s="289"/>
      <c r="AE50" s="295"/>
      <c r="AF50" s="287"/>
      <c r="AG50" s="287"/>
      <c r="AH50" s="287"/>
      <c r="AI50" s="287"/>
      <c r="AJ50" s="305"/>
      <c r="AK50" s="287"/>
      <c r="AL50" s="305"/>
      <c r="AM50" s="287"/>
      <c r="AN50" s="330"/>
      <c r="AO50" s="324"/>
      <c r="AP50" s="326"/>
      <c r="AQ50" s="301"/>
      <c r="AR50" s="365"/>
      <c r="AS50" s="365"/>
      <c r="AT50" s="365"/>
      <c r="AU50" s="365"/>
      <c r="AV50" s="312"/>
      <c r="AW50" s="365"/>
      <c r="AX50" s="312"/>
      <c r="AY50" s="365"/>
      <c r="AZ50" s="306"/>
      <c r="BA50" s="363"/>
      <c r="BB50" s="349"/>
      <c r="BC50" s="295"/>
      <c r="BD50" s="315"/>
      <c r="BE50" s="335"/>
      <c r="BF50" s="335"/>
      <c r="BG50" s="335"/>
      <c r="BH50" s="312"/>
      <c r="BI50" s="335"/>
      <c r="BJ50" s="312"/>
      <c r="BK50" s="335"/>
      <c r="BL50" s="316"/>
      <c r="BM50" s="363"/>
      <c r="BN50" s="349"/>
      <c r="BO50" s="110">
        <v>30</v>
      </c>
      <c r="BP50" s="310"/>
      <c r="BQ50" s="310"/>
      <c r="BR50" s="303"/>
      <c r="BS50" s="313"/>
      <c r="BT50" s="312"/>
      <c r="BU50" s="313"/>
      <c r="BV50" s="312"/>
      <c r="BW50" s="313"/>
      <c r="BX50" s="316"/>
      <c r="BY50" s="317"/>
      <c r="BZ50" s="318"/>
      <c r="CA50" s="295"/>
      <c r="CB50" s="315"/>
      <c r="CC50" s="287"/>
      <c r="CD50" s="287"/>
      <c r="CE50" s="287"/>
      <c r="CF50" s="312"/>
      <c r="CG50" s="287"/>
      <c r="CH50" s="312"/>
      <c r="CI50" s="336"/>
      <c r="CJ50" s="316"/>
      <c r="CK50" s="317"/>
      <c r="CL50" s="321"/>
    </row>
    <row r="51" spans="1:90" s="81" customFormat="1" ht="27.75" customHeight="1">
      <c r="A51" s="82">
        <f t="shared" si="5"/>
        <v>29.375</v>
      </c>
      <c r="B51" s="74">
        <v>10</v>
      </c>
      <c r="C51" s="340">
        <v>33</v>
      </c>
      <c r="D51" s="211" t="s">
        <v>42</v>
      </c>
      <c r="E51" s="337" t="s">
        <v>74</v>
      </c>
      <c r="F51" s="341">
        <f>G51+H51+I51+J51+K51+M51+O51</f>
        <v>225</v>
      </c>
      <c r="G51" s="338">
        <f>S51+AE51+AQ51+BC51+BO51+BO52+CA51</f>
        <v>45</v>
      </c>
      <c r="H51" s="336">
        <f>T51+T52+AF51+AF52+AR51+AR52+BD51+BD52+BP51+BP52+CB51+CB52</f>
        <v>0</v>
      </c>
      <c r="I51" s="336">
        <f>U51+U52+AG51+AG52+AS51+AS52+BE51+BE52+BQ51+BQ52+CC51+CC52</f>
        <v>0</v>
      </c>
      <c r="J51" s="336">
        <f>V51+V52+AH51+AH52+AT51+AT52+BF51+BF52+BR51+BR52+CD51+CD52</f>
        <v>0</v>
      </c>
      <c r="K51" s="347">
        <f>W51+AI51+AU51+BG51+BS51+CE51</f>
        <v>20</v>
      </c>
      <c r="L51" s="312">
        <f>X51+AJ51+AV51+BH51+BT51+CF51</f>
        <v>2</v>
      </c>
      <c r="M51" s="336">
        <f>Y51+AK51+AW51+BI51+BU51+CG51</f>
        <v>80</v>
      </c>
      <c r="N51" s="312">
        <f>Z51+AL51+AX51+BJ51+BV51+CH51</f>
        <v>3</v>
      </c>
      <c r="O51" s="336">
        <f>AA51+AA52+AM51+AM52+AY51+AY52+BK51+BK52+BW51+CI51</f>
        <v>80</v>
      </c>
      <c r="P51" s="306">
        <f>AB51+AN51+AZ51+BL51+BX51+CJ51</f>
        <v>3</v>
      </c>
      <c r="Q51" s="339">
        <f>AC52+AC51+AO51+AO52+BA51+BA52+BM51+BM52+BY51+CK51</f>
        <v>8</v>
      </c>
      <c r="R51" s="331" t="s">
        <v>46</v>
      </c>
      <c r="S51" s="300"/>
      <c r="T51" s="302"/>
      <c r="U51" s="302"/>
      <c r="V51" s="302"/>
      <c r="W51" s="302"/>
      <c r="X51" s="296"/>
      <c r="Y51" s="302"/>
      <c r="Z51" s="296"/>
      <c r="AA51" s="302"/>
      <c r="AB51" s="403"/>
      <c r="AC51" s="290"/>
      <c r="AD51" s="288"/>
      <c r="AE51" s="292"/>
      <c r="AF51" s="286"/>
      <c r="AG51" s="286"/>
      <c r="AH51" s="286"/>
      <c r="AI51" s="286"/>
      <c r="AJ51" s="296"/>
      <c r="AK51" s="286"/>
      <c r="AL51" s="296"/>
      <c r="AM51" s="286"/>
      <c r="AN51" s="329"/>
      <c r="AO51" s="323"/>
      <c r="AP51" s="325"/>
      <c r="AQ51" s="300"/>
      <c r="AR51" s="302"/>
      <c r="AS51" s="302"/>
      <c r="AT51" s="302"/>
      <c r="AU51" s="302"/>
      <c r="AV51" s="314"/>
      <c r="AW51" s="302"/>
      <c r="AX51" s="314"/>
      <c r="AY51" s="302"/>
      <c r="AZ51" s="327"/>
      <c r="BA51" s="362"/>
      <c r="BB51" s="348"/>
      <c r="BC51" s="292"/>
      <c r="BD51" s="315"/>
      <c r="BE51" s="286"/>
      <c r="BF51" s="347"/>
      <c r="BG51" s="347"/>
      <c r="BH51" s="314"/>
      <c r="BI51" s="347"/>
      <c r="BJ51" s="314"/>
      <c r="BK51" s="347"/>
      <c r="BL51" s="316"/>
      <c r="BM51" s="362"/>
      <c r="BN51" s="348"/>
      <c r="BO51" s="110">
        <v>20</v>
      </c>
      <c r="BP51" s="310"/>
      <c r="BQ51" s="310"/>
      <c r="BR51" s="302"/>
      <c r="BS51" s="313">
        <v>20</v>
      </c>
      <c r="BT51" s="312">
        <v>2</v>
      </c>
      <c r="BU51" s="313">
        <v>80</v>
      </c>
      <c r="BV51" s="312">
        <v>3</v>
      </c>
      <c r="BW51" s="313"/>
      <c r="BX51" s="316"/>
      <c r="BY51" s="317">
        <v>5</v>
      </c>
      <c r="BZ51" s="318" t="s">
        <v>46</v>
      </c>
      <c r="CA51" s="294"/>
      <c r="CB51" s="315"/>
      <c r="CC51" s="286"/>
      <c r="CD51" s="286"/>
      <c r="CE51" s="286"/>
      <c r="CF51" s="314"/>
      <c r="CG51" s="286"/>
      <c r="CH51" s="314"/>
      <c r="CI51" s="336">
        <v>80</v>
      </c>
      <c r="CJ51" s="316">
        <v>3</v>
      </c>
      <c r="CK51" s="317">
        <v>3</v>
      </c>
      <c r="CL51" s="321" t="s">
        <v>95</v>
      </c>
    </row>
    <row r="52" spans="1:90" s="81" customFormat="1" ht="27.75" customHeight="1">
      <c r="A52" s="74"/>
      <c r="B52" s="74"/>
      <c r="C52" s="340"/>
      <c r="D52" s="210" t="s">
        <v>133</v>
      </c>
      <c r="E52" s="337"/>
      <c r="F52" s="341"/>
      <c r="G52" s="338"/>
      <c r="H52" s="336"/>
      <c r="I52" s="336"/>
      <c r="J52" s="336"/>
      <c r="K52" s="335"/>
      <c r="L52" s="312"/>
      <c r="M52" s="336"/>
      <c r="N52" s="312"/>
      <c r="O52" s="336"/>
      <c r="P52" s="306"/>
      <c r="Q52" s="339"/>
      <c r="R52" s="332"/>
      <c r="S52" s="301"/>
      <c r="T52" s="303"/>
      <c r="U52" s="303"/>
      <c r="V52" s="303"/>
      <c r="W52" s="303"/>
      <c r="X52" s="297"/>
      <c r="Y52" s="303"/>
      <c r="Z52" s="297"/>
      <c r="AA52" s="303"/>
      <c r="AB52" s="369"/>
      <c r="AC52" s="291"/>
      <c r="AD52" s="289"/>
      <c r="AE52" s="293"/>
      <c r="AF52" s="287"/>
      <c r="AG52" s="287"/>
      <c r="AH52" s="287"/>
      <c r="AI52" s="287"/>
      <c r="AJ52" s="297"/>
      <c r="AK52" s="287"/>
      <c r="AL52" s="297"/>
      <c r="AM52" s="287"/>
      <c r="AN52" s="330"/>
      <c r="AO52" s="324"/>
      <c r="AP52" s="326"/>
      <c r="AQ52" s="301"/>
      <c r="AR52" s="303"/>
      <c r="AS52" s="303"/>
      <c r="AT52" s="303"/>
      <c r="AU52" s="303"/>
      <c r="AV52" s="314"/>
      <c r="AW52" s="303"/>
      <c r="AX52" s="314"/>
      <c r="AY52" s="303"/>
      <c r="AZ52" s="327"/>
      <c r="BA52" s="363"/>
      <c r="BB52" s="349"/>
      <c r="BC52" s="293"/>
      <c r="BD52" s="315"/>
      <c r="BE52" s="287"/>
      <c r="BF52" s="335"/>
      <c r="BG52" s="335"/>
      <c r="BH52" s="314"/>
      <c r="BI52" s="335"/>
      <c r="BJ52" s="314"/>
      <c r="BK52" s="335"/>
      <c r="BL52" s="316"/>
      <c r="BM52" s="363"/>
      <c r="BN52" s="349"/>
      <c r="BO52" s="110">
        <v>25</v>
      </c>
      <c r="BP52" s="310"/>
      <c r="BQ52" s="310"/>
      <c r="BR52" s="303"/>
      <c r="BS52" s="313"/>
      <c r="BT52" s="312"/>
      <c r="BU52" s="313"/>
      <c r="BV52" s="312"/>
      <c r="BW52" s="313"/>
      <c r="BX52" s="316"/>
      <c r="BY52" s="317"/>
      <c r="BZ52" s="318"/>
      <c r="CA52" s="295"/>
      <c r="CB52" s="315"/>
      <c r="CC52" s="287"/>
      <c r="CD52" s="287"/>
      <c r="CE52" s="287"/>
      <c r="CF52" s="314"/>
      <c r="CG52" s="287"/>
      <c r="CH52" s="314"/>
      <c r="CI52" s="336"/>
      <c r="CJ52" s="316"/>
      <c r="CK52" s="317"/>
      <c r="CL52" s="321"/>
    </row>
    <row r="53" spans="1:90" s="81" customFormat="1" ht="27.75" customHeight="1">
      <c r="A53" s="74">
        <f t="shared" si="5"/>
        <v>30</v>
      </c>
      <c r="B53" s="74">
        <v>20</v>
      </c>
      <c r="C53" s="340">
        <v>34</v>
      </c>
      <c r="D53" s="211" t="s">
        <v>43</v>
      </c>
      <c r="E53" s="337" t="s">
        <v>75</v>
      </c>
      <c r="F53" s="341">
        <f>G53+H53+I53+J53+K53+M53+O53</f>
        <v>250</v>
      </c>
      <c r="G53" s="338">
        <f>S53+AE53+AQ53+BC53+BO53+BO54+CA53</f>
        <v>55</v>
      </c>
      <c r="H53" s="336">
        <f>T53+T54+AF53+AF54+AR53+AR54+BD53+BD54+BP53+BP54+CB53+CB54</f>
        <v>0</v>
      </c>
      <c r="I53" s="336">
        <f>U53+U54+AG53+AG54+AS53+AS54+BE53+BE54+BQ53+BQ54+CC53+CC54</f>
        <v>0</v>
      </c>
      <c r="J53" s="336">
        <f>V53+V54+AH53+AH54+AT53+AT54+BF53+BF54+BR53+BR54+CD53+CD54</f>
        <v>0</v>
      </c>
      <c r="K53" s="347">
        <f>W53+AI53+AU53+BG53+BS53+CE53</f>
        <v>35</v>
      </c>
      <c r="L53" s="312">
        <f>X53+AJ53+AV53+BH53+BT53+CF53</f>
        <v>3</v>
      </c>
      <c r="M53" s="336">
        <f>Y53+AK53+AW53+BI53+BU53+CG53</f>
        <v>80</v>
      </c>
      <c r="N53" s="312">
        <f>Z53+AL53+AX53+BJ53+BV53+CH53</f>
        <v>3</v>
      </c>
      <c r="O53" s="336">
        <f>AA53+AA54+AM53+AM54+AY53+AY54+BK53+BK54+BW53+CI53</f>
        <v>80</v>
      </c>
      <c r="P53" s="306">
        <f>AB53+AN53+AZ53+BL53+BX53+CJ53</f>
        <v>3</v>
      </c>
      <c r="Q53" s="339">
        <f>AC54+AC53+AO53+AO54+BA53+BA54+BM53+BM54+BY53+CK53</f>
        <v>9</v>
      </c>
      <c r="R53" s="333" t="s">
        <v>46</v>
      </c>
      <c r="S53" s="300"/>
      <c r="T53" s="302"/>
      <c r="U53" s="302"/>
      <c r="V53" s="302"/>
      <c r="W53" s="302"/>
      <c r="X53" s="304"/>
      <c r="Y53" s="302"/>
      <c r="Z53" s="304"/>
      <c r="AA53" s="302"/>
      <c r="AB53" s="329"/>
      <c r="AC53" s="290"/>
      <c r="AD53" s="288"/>
      <c r="AE53" s="294"/>
      <c r="AF53" s="286"/>
      <c r="AG53" s="286"/>
      <c r="AH53" s="286"/>
      <c r="AI53" s="286"/>
      <c r="AJ53" s="304"/>
      <c r="AK53" s="286"/>
      <c r="AL53" s="304"/>
      <c r="AM53" s="286"/>
      <c r="AN53" s="329"/>
      <c r="AO53" s="323"/>
      <c r="AP53" s="325"/>
      <c r="AQ53" s="300"/>
      <c r="AR53" s="364"/>
      <c r="AS53" s="364"/>
      <c r="AT53" s="364"/>
      <c r="AU53" s="364"/>
      <c r="AV53" s="312"/>
      <c r="AW53" s="364"/>
      <c r="AX53" s="312"/>
      <c r="AY53" s="364"/>
      <c r="AZ53" s="306"/>
      <c r="BA53" s="362"/>
      <c r="BB53" s="348"/>
      <c r="BC53" s="294"/>
      <c r="BD53" s="315"/>
      <c r="BE53" s="347"/>
      <c r="BF53" s="347"/>
      <c r="BG53" s="347"/>
      <c r="BH53" s="312"/>
      <c r="BI53" s="347"/>
      <c r="BJ53" s="312"/>
      <c r="BK53" s="347"/>
      <c r="BL53" s="316"/>
      <c r="BM53" s="362"/>
      <c r="BN53" s="348"/>
      <c r="BO53" s="110">
        <v>25</v>
      </c>
      <c r="BP53" s="310"/>
      <c r="BQ53" s="310"/>
      <c r="BR53" s="302"/>
      <c r="BS53" s="313">
        <v>35</v>
      </c>
      <c r="BT53" s="312">
        <v>3</v>
      </c>
      <c r="BU53" s="313">
        <v>80</v>
      </c>
      <c r="BV53" s="312">
        <v>3</v>
      </c>
      <c r="BW53" s="313"/>
      <c r="BX53" s="316"/>
      <c r="BY53" s="317">
        <v>6</v>
      </c>
      <c r="BZ53" s="318" t="s">
        <v>46</v>
      </c>
      <c r="CA53" s="294"/>
      <c r="CB53" s="315"/>
      <c r="CC53" s="286"/>
      <c r="CD53" s="286"/>
      <c r="CE53" s="286"/>
      <c r="CF53" s="312"/>
      <c r="CG53" s="347"/>
      <c r="CH53" s="312"/>
      <c r="CI53" s="336">
        <v>80</v>
      </c>
      <c r="CJ53" s="316">
        <v>3</v>
      </c>
      <c r="CK53" s="317">
        <v>3</v>
      </c>
      <c r="CL53" s="321" t="s">
        <v>95</v>
      </c>
    </row>
    <row r="54" spans="1:90" s="81" customFormat="1" ht="27.75" customHeight="1">
      <c r="A54" s="74"/>
      <c r="B54" s="74"/>
      <c r="C54" s="340"/>
      <c r="D54" s="210" t="s">
        <v>134</v>
      </c>
      <c r="E54" s="337"/>
      <c r="F54" s="341"/>
      <c r="G54" s="338"/>
      <c r="H54" s="336"/>
      <c r="I54" s="336"/>
      <c r="J54" s="336"/>
      <c r="K54" s="335"/>
      <c r="L54" s="312"/>
      <c r="M54" s="336"/>
      <c r="N54" s="312"/>
      <c r="O54" s="336"/>
      <c r="P54" s="306"/>
      <c r="Q54" s="339"/>
      <c r="R54" s="334"/>
      <c r="S54" s="301"/>
      <c r="T54" s="303"/>
      <c r="U54" s="303"/>
      <c r="V54" s="303"/>
      <c r="W54" s="303"/>
      <c r="X54" s="305"/>
      <c r="Y54" s="303"/>
      <c r="Z54" s="305"/>
      <c r="AA54" s="303"/>
      <c r="AB54" s="330"/>
      <c r="AC54" s="291"/>
      <c r="AD54" s="289"/>
      <c r="AE54" s="295"/>
      <c r="AF54" s="287"/>
      <c r="AG54" s="287"/>
      <c r="AH54" s="287"/>
      <c r="AI54" s="287"/>
      <c r="AJ54" s="305"/>
      <c r="AK54" s="287"/>
      <c r="AL54" s="305"/>
      <c r="AM54" s="287"/>
      <c r="AN54" s="330"/>
      <c r="AO54" s="324"/>
      <c r="AP54" s="326"/>
      <c r="AQ54" s="301"/>
      <c r="AR54" s="365"/>
      <c r="AS54" s="365"/>
      <c r="AT54" s="365"/>
      <c r="AU54" s="365"/>
      <c r="AV54" s="312"/>
      <c r="AW54" s="365"/>
      <c r="AX54" s="312"/>
      <c r="AY54" s="365"/>
      <c r="AZ54" s="306"/>
      <c r="BA54" s="363"/>
      <c r="BB54" s="349"/>
      <c r="BC54" s="295"/>
      <c r="BD54" s="315"/>
      <c r="BE54" s="335"/>
      <c r="BF54" s="335"/>
      <c r="BG54" s="335"/>
      <c r="BH54" s="312"/>
      <c r="BI54" s="335"/>
      <c r="BJ54" s="312"/>
      <c r="BK54" s="335"/>
      <c r="BL54" s="316"/>
      <c r="BM54" s="363"/>
      <c r="BN54" s="349"/>
      <c r="BO54" s="110">
        <v>30</v>
      </c>
      <c r="BP54" s="310"/>
      <c r="BQ54" s="310"/>
      <c r="BR54" s="303"/>
      <c r="BS54" s="313"/>
      <c r="BT54" s="312"/>
      <c r="BU54" s="313"/>
      <c r="BV54" s="312"/>
      <c r="BW54" s="313"/>
      <c r="BX54" s="316"/>
      <c r="BY54" s="317"/>
      <c r="BZ54" s="318"/>
      <c r="CA54" s="295"/>
      <c r="CB54" s="315"/>
      <c r="CC54" s="287"/>
      <c r="CD54" s="287"/>
      <c r="CE54" s="287"/>
      <c r="CF54" s="312"/>
      <c r="CG54" s="335"/>
      <c r="CH54" s="312"/>
      <c r="CI54" s="336"/>
      <c r="CJ54" s="316"/>
      <c r="CK54" s="317"/>
      <c r="CL54" s="321"/>
    </row>
    <row r="55" spans="1:90" s="81" customFormat="1" ht="34.5" customHeight="1">
      <c r="A55" s="74">
        <f t="shared" si="5"/>
        <v>25</v>
      </c>
      <c r="B55" s="74">
        <v>20</v>
      </c>
      <c r="C55" s="110">
        <v>35</v>
      </c>
      <c r="D55" s="210" t="s">
        <v>135</v>
      </c>
      <c r="E55" s="220" t="s">
        <v>78</v>
      </c>
      <c r="F55" s="113">
        <f>G55+H55+I55+J55+K55+M55+O55</f>
        <v>130</v>
      </c>
      <c r="G55" s="114">
        <f aca="true" t="shared" si="48" ref="G55:M59">S55+AE55+AQ55+BC55+BO55+CA55</f>
        <v>25</v>
      </c>
      <c r="H55" s="115">
        <f t="shared" si="48"/>
        <v>0</v>
      </c>
      <c r="I55" s="115">
        <f t="shared" si="48"/>
        <v>0</v>
      </c>
      <c r="J55" s="115">
        <f t="shared" si="48"/>
        <v>0</v>
      </c>
      <c r="K55" s="115">
        <f t="shared" si="48"/>
        <v>25</v>
      </c>
      <c r="L55" s="116">
        <f t="shared" si="48"/>
        <v>2</v>
      </c>
      <c r="M55" s="115">
        <f t="shared" si="48"/>
        <v>40</v>
      </c>
      <c r="N55" s="116">
        <f aca="true" t="shared" si="49" ref="N55:Q59">Z55+AL55+AX55+BJ55+BV55+CH55</f>
        <v>2</v>
      </c>
      <c r="O55" s="115">
        <f t="shared" si="49"/>
        <v>40</v>
      </c>
      <c r="P55" s="117">
        <f t="shared" si="49"/>
        <v>2</v>
      </c>
      <c r="Q55" s="123">
        <f t="shared" si="49"/>
        <v>6</v>
      </c>
      <c r="R55" s="128" t="s">
        <v>46</v>
      </c>
      <c r="S55" s="137"/>
      <c r="T55" s="138"/>
      <c r="U55" s="138"/>
      <c r="V55" s="138"/>
      <c r="W55" s="138"/>
      <c r="X55" s="116"/>
      <c r="Y55" s="138"/>
      <c r="Z55" s="116"/>
      <c r="AA55" s="138"/>
      <c r="AB55" s="127"/>
      <c r="AC55" s="123"/>
      <c r="AD55" s="124"/>
      <c r="AE55" s="139"/>
      <c r="AF55" s="115"/>
      <c r="AG55" s="115"/>
      <c r="AH55" s="115"/>
      <c r="AI55" s="115"/>
      <c r="AJ55" s="116"/>
      <c r="AK55" s="115"/>
      <c r="AL55" s="116"/>
      <c r="AM55" s="115"/>
      <c r="AN55" s="127"/>
      <c r="AO55" s="147"/>
      <c r="AP55" s="131"/>
      <c r="AQ55" s="140"/>
      <c r="AR55" s="138"/>
      <c r="AS55" s="138"/>
      <c r="AT55" s="138"/>
      <c r="AU55" s="138"/>
      <c r="AV55" s="116"/>
      <c r="AW55" s="138"/>
      <c r="AX55" s="116"/>
      <c r="AY55" s="138"/>
      <c r="AZ55" s="117"/>
      <c r="BA55" s="123"/>
      <c r="BB55" s="124"/>
      <c r="BC55" s="139"/>
      <c r="BD55" s="126"/>
      <c r="BE55" s="115"/>
      <c r="BF55" s="115"/>
      <c r="BG55" s="115"/>
      <c r="BH55" s="116"/>
      <c r="BI55" s="115"/>
      <c r="BJ55" s="116"/>
      <c r="BK55" s="115"/>
      <c r="BL55" s="127"/>
      <c r="BM55" s="123"/>
      <c r="BN55" s="124"/>
      <c r="BO55" s="137">
        <v>25</v>
      </c>
      <c r="BP55" s="138"/>
      <c r="BQ55" s="138"/>
      <c r="BR55" s="138"/>
      <c r="BS55" s="138">
        <v>25</v>
      </c>
      <c r="BT55" s="116">
        <v>2</v>
      </c>
      <c r="BU55" s="138">
        <v>40</v>
      </c>
      <c r="BV55" s="116">
        <v>2</v>
      </c>
      <c r="BW55" s="138"/>
      <c r="BX55" s="127"/>
      <c r="BY55" s="123">
        <v>4</v>
      </c>
      <c r="BZ55" s="128" t="s">
        <v>46</v>
      </c>
      <c r="CA55" s="139"/>
      <c r="CB55" s="126"/>
      <c r="CC55" s="115"/>
      <c r="CD55" s="115"/>
      <c r="CE55" s="115"/>
      <c r="CF55" s="116"/>
      <c r="CG55" s="115"/>
      <c r="CH55" s="116"/>
      <c r="CI55" s="115">
        <v>40</v>
      </c>
      <c r="CJ55" s="127">
        <v>2</v>
      </c>
      <c r="CK55" s="123">
        <v>2</v>
      </c>
      <c r="CL55" s="124" t="s">
        <v>95</v>
      </c>
    </row>
    <row r="56" spans="1:90" s="81" customFormat="1" ht="34.5" customHeight="1">
      <c r="A56" s="74">
        <f t="shared" si="5"/>
        <v>30</v>
      </c>
      <c r="B56" s="74">
        <v>10</v>
      </c>
      <c r="C56" s="110">
        <v>36</v>
      </c>
      <c r="D56" s="221" t="s">
        <v>137</v>
      </c>
      <c r="E56" s="112" t="s">
        <v>79</v>
      </c>
      <c r="F56" s="113">
        <f>G56+H56+I56+J56+K56+M56+O56</f>
        <v>50</v>
      </c>
      <c r="G56" s="114">
        <f t="shared" si="48"/>
        <v>10</v>
      </c>
      <c r="H56" s="115">
        <f t="shared" si="48"/>
        <v>0</v>
      </c>
      <c r="I56" s="115">
        <f t="shared" si="48"/>
        <v>20</v>
      </c>
      <c r="J56" s="115">
        <f t="shared" si="48"/>
        <v>0</v>
      </c>
      <c r="K56" s="115">
        <f t="shared" si="48"/>
        <v>20</v>
      </c>
      <c r="L56" s="116">
        <f t="shared" si="48"/>
        <v>2</v>
      </c>
      <c r="M56" s="115">
        <f t="shared" si="48"/>
        <v>0</v>
      </c>
      <c r="N56" s="116">
        <f t="shared" si="49"/>
        <v>0</v>
      </c>
      <c r="O56" s="115">
        <f t="shared" si="49"/>
        <v>0</v>
      </c>
      <c r="P56" s="117">
        <f t="shared" si="49"/>
        <v>0</v>
      </c>
      <c r="Q56" s="123">
        <f t="shared" si="49"/>
        <v>2</v>
      </c>
      <c r="R56" s="124" t="s">
        <v>95</v>
      </c>
      <c r="S56" s="137">
        <v>10</v>
      </c>
      <c r="T56" s="138"/>
      <c r="U56" s="138">
        <v>20</v>
      </c>
      <c r="V56" s="138"/>
      <c r="W56" s="138">
        <v>20</v>
      </c>
      <c r="X56" s="116">
        <v>2</v>
      </c>
      <c r="Y56" s="138"/>
      <c r="Z56" s="116"/>
      <c r="AA56" s="138"/>
      <c r="AB56" s="127"/>
      <c r="AC56" s="123">
        <v>2</v>
      </c>
      <c r="AD56" s="124" t="s">
        <v>95</v>
      </c>
      <c r="AE56" s="139"/>
      <c r="AF56" s="115"/>
      <c r="AG56" s="115"/>
      <c r="AH56" s="115"/>
      <c r="AI56" s="115"/>
      <c r="AJ56" s="116"/>
      <c r="AK56" s="115"/>
      <c r="AL56" s="116"/>
      <c r="AM56" s="115"/>
      <c r="AN56" s="127"/>
      <c r="AO56" s="147"/>
      <c r="AP56" s="131"/>
      <c r="AQ56" s="140"/>
      <c r="AR56" s="138"/>
      <c r="AS56" s="138"/>
      <c r="AT56" s="138"/>
      <c r="AU56" s="138"/>
      <c r="AV56" s="116"/>
      <c r="AW56" s="138"/>
      <c r="AX56" s="116"/>
      <c r="AY56" s="138"/>
      <c r="AZ56" s="117"/>
      <c r="BA56" s="123"/>
      <c r="BB56" s="124"/>
      <c r="BC56" s="139"/>
      <c r="BD56" s="126"/>
      <c r="BE56" s="115"/>
      <c r="BF56" s="115"/>
      <c r="BG56" s="115"/>
      <c r="BH56" s="116"/>
      <c r="BI56" s="115"/>
      <c r="BJ56" s="116"/>
      <c r="BK56" s="115"/>
      <c r="BL56" s="127"/>
      <c r="BM56" s="123"/>
      <c r="BN56" s="124"/>
      <c r="BO56" s="137"/>
      <c r="BP56" s="138"/>
      <c r="BQ56" s="138"/>
      <c r="BR56" s="138"/>
      <c r="BS56" s="138"/>
      <c r="BT56" s="116"/>
      <c r="BU56" s="138"/>
      <c r="BV56" s="116"/>
      <c r="BW56" s="138"/>
      <c r="BX56" s="127"/>
      <c r="BY56" s="123"/>
      <c r="BZ56" s="124"/>
      <c r="CA56" s="139"/>
      <c r="CB56" s="126"/>
      <c r="CC56" s="115"/>
      <c r="CD56" s="115"/>
      <c r="CE56" s="115"/>
      <c r="CF56" s="116"/>
      <c r="CG56" s="115"/>
      <c r="CH56" s="116"/>
      <c r="CI56" s="115"/>
      <c r="CJ56" s="127"/>
      <c r="CK56" s="123"/>
      <c r="CL56" s="124"/>
    </row>
    <row r="57" spans="1:90" s="81" customFormat="1" ht="34.5" customHeight="1">
      <c r="A57" s="74">
        <f t="shared" si="5"/>
        <v>30</v>
      </c>
      <c r="B57" s="74">
        <v>0</v>
      </c>
      <c r="C57" s="110">
        <v>37</v>
      </c>
      <c r="D57" s="221" t="s">
        <v>87</v>
      </c>
      <c r="E57" s="112" t="s">
        <v>91</v>
      </c>
      <c r="F57" s="113">
        <f>G57+H57+I57+J57+K57+M57+O57</f>
        <v>30</v>
      </c>
      <c r="G57" s="114">
        <f t="shared" si="48"/>
        <v>10</v>
      </c>
      <c r="H57" s="115">
        <f t="shared" si="48"/>
        <v>10</v>
      </c>
      <c r="I57" s="115">
        <f t="shared" si="48"/>
        <v>0</v>
      </c>
      <c r="J57" s="115">
        <f t="shared" si="48"/>
        <v>0</v>
      </c>
      <c r="K57" s="115">
        <f t="shared" si="48"/>
        <v>10</v>
      </c>
      <c r="L57" s="116">
        <f t="shared" si="48"/>
        <v>1</v>
      </c>
      <c r="M57" s="115">
        <f t="shared" si="48"/>
        <v>0</v>
      </c>
      <c r="N57" s="116">
        <f t="shared" si="49"/>
        <v>0</v>
      </c>
      <c r="O57" s="115">
        <f t="shared" si="49"/>
        <v>0</v>
      </c>
      <c r="P57" s="117">
        <f t="shared" si="49"/>
        <v>0</v>
      </c>
      <c r="Q57" s="123">
        <f t="shared" si="49"/>
        <v>1</v>
      </c>
      <c r="R57" s="124" t="s">
        <v>95</v>
      </c>
      <c r="S57" s="137"/>
      <c r="T57" s="138"/>
      <c r="U57" s="138"/>
      <c r="V57" s="138"/>
      <c r="W57" s="138"/>
      <c r="X57" s="116"/>
      <c r="Y57" s="138"/>
      <c r="Z57" s="116"/>
      <c r="AA57" s="138"/>
      <c r="AB57" s="127"/>
      <c r="AC57" s="123"/>
      <c r="AD57" s="124"/>
      <c r="AE57" s="139"/>
      <c r="AF57" s="115"/>
      <c r="AG57" s="115"/>
      <c r="AH57" s="115"/>
      <c r="AI57" s="115"/>
      <c r="AJ57" s="116"/>
      <c r="AK57" s="115"/>
      <c r="AL57" s="116"/>
      <c r="AM57" s="115"/>
      <c r="AN57" s="127"/>
      <c r="AO57" s="222"/>
      <c r="AP57" s="223"/>
      <c r="AQ57" s="137">
        <v>10</v>
      </c>
      <c r="AR57" s="138">
        <v>10</v>
      </c>
      <c r="AS57" s="138"/>
      <c r="AT57" s="138"/>
      <c r="AU57" s="138">
        <v>10</v>
      </c>
      <c r="AV57" s="116">
        <v>1</v>
      </c>
      <c r="AW57" s="138"/>
      <c r="AX57" s="116"/>
      <c r="AY57" s="138"/>
      <c r="AZ57" s="127"/>
      <c r="BA57" s="224">
        <v>1</v>
      </c>
      <c r="BB57" s="124" t="s">
        <v>95</v>
      </c>
      <c r="BC57" s="139"/>
      <c r="BD57" s="126"/>
      <c r="BE57" s="115"/>
      <c r="BF57" s="115"/>
      <c r="BG57" s="115"/>
      <c r="BH57" s="116"/>
      <c r="BI57" s="115"/>
      <c r="BJ57" s="116"/>
      <c r="BK57" s="115"/>
      <c r="BL57" s="116"/>
      <c r="BM57" s="123"/>
      <c r="BN57" s="225"/>
      <c r="BO57" s="137"/>
      <c r="BP57" s="138"/>
      <c r="BQ57" s="138"/>
      <c r="BR57" s="138"/>
      <c r="BS57" s="138"/>
      <c r="BT57" s="116"/>
      <c r="BU57" s="138"/>
      <c r="BV57" s="116"/>
      <c r="BW57" s="138"/>
      <c r="BX57" s="127"/>
      <c r="BY57" s="224"/>
      <c r="BZ57" s="124"/>
      <c r="CA57" s="139"/>
      <c r="CB57" s="126"/>
      <c r="CC57" s="115"/>
      <c r="CD57" s="115"/>
      <c r="CE57" s="115"/>
      <c r="CF57" s="116"/>
      <c r="CG57" s="115"/>
      <c r="CH57" s="116"/>
      <c r="CI57" s="115"/>
      <c r="CJ57" s="127"/>
      <c r="CK57" s="224"/>
      <c r="CL57" s="225"/>
    </row>
    <row r="58" spans="1:90" s="81" customFormat="1" ht="34.5" customHeight="1">
      <c r="A58" s="74">
        <f t="shared" si="5"/>
        <v>30</v>
      </c>
      <c r="B58" s="74">
        <v>30</v>
      </c>
      <c r="C58" s="279">
        <v>38</v>
      </c>
      <c r="D58" s="226" t="s">
        <v>148</v>
      </c>
      <c r="E58" s="172" t="s">
        <v>102</v>
      </c>
      <c r="F58" s="113">
        <f>G58+H58+I58+J58+K58+M58+O58</f>
        <v>30</v>
      </c>
      <c r="G58" s="114">
        <f t="shared" si="48"/>
        <v>0</v>
      </c>
      <c r="H58" s="152">
        <f t="shared" si="48"/>
        <v>0</v>
      </c>
      <c r="I58" s="152">
        <f t="shared" si="48"/>
        <v>0</v>
      </c>
      <c r="J58" s="152">
        <f t="shared" si="48"/>
        <v>30</v>
      </c>
      <c r="K58" s="115">
        <f t="shared" si="48"/>
        <v>0</v>
      </c>
      <c r="L58" s="116">
        <f t="shared" si="48"/>
        <v>2</v>
      </c>
      <c r="M58" s="152">
        <f t="shared" si="48"/>
        <v>0</v>
      </c>
      <c r="N58" s="116">
        <f aca="true" t="shared" si="50" ref="N58:P59">Z58+AL58+AX58+BJ58+BV58+CH58</f>
        <v>0</v>
      </c>
      <c r="O58" s="115">
        <f t="shared" si="50"/>
        <v>0</v>
      </c>
      <c r="P58" s="117">
        <f t="shared" si="50"/>
        <v>0</v>
      </c>
      <c r="Q58" s="123">
        <f t="shared" si="49"/>
        <v>2</v>
      </c>
      <c r="R58" s="124" t="s">
        <v>95</v>
      </c>
      <c r="S58" s="227"/>
      <c r="T58" s="219"/>
      <c r="U58" s="219"/>
      <c r="V58" s="219"/>
      <c r="W58" s="219"/>
      <c r="X58" s="153"/>
      <c r="Y58" s="219"/>
      <c r="Z58" s="153"/>
      <c r="AA58" s="219"/>
      <c r="AB58" s="159"/>
      <c r="AC58" s="160"/>
      <c r="AD58" s="156"/>
      <c r="AE58" s="162"/>
      <c r="AF58" s="152"/>
      <c r="AG58" s="152"/>
      <c r="AH58" s="152"/>
      <c r="AI58" s="152"/>
      <c r="AJ58" s="153"/>
      <c r="AK58" s="152"/>
      <c r="AL58" s="153"/>
      <c r="AM58" s="152"/>
      <c r="AN58" s="159"/>
      <c r="AO58" s="163"/>
      <c r="AP58" s="164"/>
      <c r="AQ58" s="228"/>
      <c r="AR58" s="219"/>
      <c r="AS58" s="219"/>
      <c r="AT58" s="219"/>
      <c r="AU58" s="219"/>
      <c r="AV58" s="153"/>
      <c r="AW58" s="219"/>
      <c r="AX58" s="153"/>
      <c r="AY58" s="219"/>
      <c r="AZ58" s="154"/>
      <c r="BA58" s="160"/>
      <c r="BB58" s="156"/>
      <c r="BC58" s="162"/>
      <c r="BD58" s="178"/>
      <c r="BE58" s="152"/>
      <c r="BF58" s="152"/>
      <c r="BG58" s="152"/>
      <c r="BH58" s="116"/>
      <c r="BI58" s="152"/>
      <c r="BJ58" s="116"/>
      <c r="BK58" s="152"/>
      <c r="BL58" s="116"/>
      <c r="BM58" s="123"/>
      <c r="BN58" s="161"/>
      <c r="BO58" s="227"/>
      <c r="BP58" s="219"/>
      <c r="BQ58" s="219"/>
      <c r="BR58" s="219">
        <v>15</v>
      </c>
      <c r="BS58" s="219"/>
      <c r="BT58" s="153">
        <v>1</v>
      </c>
      <c r="BU58" s="219"/>
      <c r="BV58" s="153"/>
      <c r="BW58" s="219"/>
      <c r="BX58" s="159"/>
      <c r="BY58" s="160">
        <v>1</v>
      </c>
      <c r="BZ58" s="124" t="s">
        <v>95</v>
      </c>
      <c r="CA58" s="162"/>
      <c r="CB58" s="178"/>
      <c r="CC58" s="152"/>
      <c r="CD58" s="152">
        <v>15</v>
      </c>
      <c r="CE58" s="152"/>
      <c r="CF58" s="153">
        <v>1</v>
      </c>
      <c r="CG58" s="152"/>
      <c r="CH58" s="153"/>
      <c r="CI58" s="152"/>
      <c r="CJ58" s="159"/>
      <c r="CK58" s="160">
        <v>1</v>
      </c>
      <c r="CL58" s="124" t="s">
        <v>95</v>
      </c>
    </row>
    <row r="59" spans="1:90" s="81" customFormat="1" ht="34.5" customHeight="1" thickBot="1">
      <c r="A59" s="74">
        <f t="shared" si="5"/>
        <v>0</v>
      </c>
      <c r="B59" s="74"/>
      <c r="C59" s="280">
        <v>39</v>
      </c>
      <c r="D59" s="226" t="s">
        <v>149</v>
      </c>
      <c r="E59" s="172" t="s">
        <v>102</v>
      </c>
      <c r="F59" s="113">
        <f>G59+H59+I59+J59+K59+M59+O59</f>
        <v>0</v>
      </c>
      <c r="G59" s="114">
        <f t="shared" si="48"/>
        <v>0</v>
      </c>
      <c r="H59" s="152">
        <f t="shared" si="48"/>
        <v>0</v>
      </c>
      <c r="I59" s="152">
        <f t="shared" si="48"/>
        <v>0</v>
      </c>
      <c r="J59" s="152">
        <f t="shared" si="48"/>
        <v>0</v>
      </c>
      <c r="K59" s="115">
        <f t="shared" si="48"/>
        <v>0</v>
      </c>
      <c r="L59" s="116">
        <f t="shared" si="48"/>
        <v>3</v>
      </c>
      <c r="M59" s="152">
        <f t="shared" si="48"/>
        <v>0</v>
      </c>
      <c r="N59" s="116">
        <f t="shared" si="50"/>
        <v>0</v>
      </c>
      <c r="O59" s="115">
        <f t="shared" si="50"/>
        <v>0</v>
      </c>
      <c r="P59" s="117">
        <f t="shared" si="50"/>
        <v>0</v>
      </c>
      <c r="Q59" s="123">
        <f t="shared" si="49"/>
        <v>3</v>
      </c>
      <c r="R59" s="124" t="s">
        <v>95</v>
      </c>
      <c r="S59" s="227"/>
      <c r="T59" s="219"/>
      <c r="U59" s="219"/>
      <c r="V59" s="219"/>
      <c r="W59" s="219"/>
      <c r="X59" s="153"/>
      <c r="Y59" s="219"/>
      <c r="Z59" s="153"/>
      <c r="AA59" s="219"/>
      <c r="AB59" s="159"/>
      <c r="AC59" s="160"/>
      <c r="AD59" s="156"/>
      <c r="AE59" s="162"/>
      <c r="AF59" s="152"/>
      <c r="AG59" s="152"/>
      <c r="AH59" s="152"/>
      <c r="AI59" s="152"/>
      <c r="AJ59" s="153"/>
      <c r="AK59" s="152"/>
      <c r="AL59" s="153"/>
      <c r="AM59" s="152"/>
      <c r="AN59" s="159"/>
      <c r="AO59" s="163"/>
      <c r="AP59" s="164"/>
      <c r="AQ59" s="228"/>
      <c r="AR59" s="219"/>
      <c r="AS59" s="219"/>
      <c r="AT59" s="219"/>
      <c r="AU59" s="219"/>
      <c r="AV59" s="153"/>
      <c r="AW59" s="219"/>
      <c r="AX59" s="153"/>
      <c r="AY59" s="219"/>
      <c r="AZ59" s="154"/>
      <c r="BA59" s="160"/>
      <c r="BB59" s="156"/>
      <c r="BC59" s="162"/>
      <c r="BD59" s="178"/>
      <c r="BE59" s="152"/>
      <c r="BF59" s="152"/>
      <c r="BG59" s="152"/>
      <c r="BH59" s="116"/>
      <c r="BI59" s="152"/>
      <c r="BJ59" s="116"/>
      <c r="BK59" s="152"/>
      <c r="BL59" s="116"/>
      <c r="BM59" s="123"/>
      <c r="BN59" s="161"/>
      <c r="BO59" s="227"/>
      <c r="BP59" s="219"/>
      <c r="BQ59" s="219"/>
      <c r="BR59" s="219"/>
      <c r="BS59" s="219"/>
      <c r="BT59" s="153"/>
      <c r="BU59" s="219"/>
      <c r="BV59" s="153"/>
      <c r="BW59" s="219"/>
      <c r="BX59" s="159"/>
      <c r="BY59" s="160"/>
      <c r="BZ59" s="124"/>
      <c r="CA59" s="162"/>
      <c r="CB59" s="178"/>
      <c r="CC59" s="152"/>
      <c r="CD59" s="152"/>
      <c r="CE59" s="152"/>
      <c r="CF59" s="153">
        <v>3</v>
      </c>
      <c r="CG59" s="152"/>
      <c r="CH59" s="153"/>
      <c r="CI59" s="152"/>
      <c r="CJ59" s="159"/>
      <c r="CK59" s="160">
        <v>3</v>
      </c>
      <c r="CL59" s="124" t="s">
        <v>51</v>
      </c>
    </row>
    <row r="60" spans="1:90" s="81" customFormat="1" ht="38.25" customHeight="1" thickBot="1">
      <c r="A60" s="229"/>
      <c r="B60" s="229">
        <f>SUM(B10:B58)</f>
        <v>454</v>
      </c>
      <c r="C60" s="230"/>
      <c r="D60" s="298" t="s">
        <v>139</v>
      </c>
      <c r="E60" s="299"/>
      <c r="F60" s="76">
        <f>SUM(F61:F62)</f>
        <v>75</v>
      </c>
      <c r="G60" s="77">
        <f aca="true" t="shared" si="51" ref="G60:Q60">SUM(G61:G62)</f>
        <v>15</v>
      </c>
      <c r="H60" s="79">
        <f t="shared" si="51"/>
        <v>60</v>
      </c>
      <c r="I60" s="79">
        <f t="shared" si="51"/>
        <v>0</v>
      </c>
      <c r="J60" s="79">
        <f t="shared" si="51"/>
        <v>0</v>
      </c>
      <c r="K60" s="79">
        <f t="shared" si="51"/>
        <v>0</v>
      </c>
      <c r="L60" s="79">
        <f t="shared" si="51"/>
        <v>0</v>
      </c>
      <c r="M60" s="79">
        <f t="shared" si="51"/>
        <v>0</v>
      </c>
      <c r="N60" s="79">
        <f t="shared" si="51"/>
        <v>0</v>
      </c>
      <c r="O60" s="79">
        <f t="shared" si="51"/>
        <v>0</v>
      </c>
      <c r="P60" s="78">
        <f t="shared" si="51"/>
        <v>0</v>
      </c>
      <c r="Q60" s="77">
        <f t="shared" si="51"/>
        <v>0</v>
      </c>
      <c r="R60" s="78">
        <f>COUNTIF(R61:R62,"E")</f>
        <v>0</v>
      </c>
      <c r="S60" s="231">
        <f>SUM(S61:S62)</f>
        <v>15</v>
      </c>
      <c r="T60" s="231">
        <f aca="true" t="shared" si="52" ref="T60:AC60">SUM(T61:T62)</f>
        <v>30</v>
      </c>
      <c r="U60" s="231">
        <f t="shared" si="52"/>
        <v>0</v>
      </c>
      <c r="V60" s="231">
        <f t="shared" si="52"/>
        <v>0</v>
      </c>
      <c r="W60" s="231">
        <f t="shared" si="52"/>
        <v>0</v>
      </c>
      <c r="X60" s="231">
        <f t="shared" si="52"/>
        <v>0</v>
      </c>
      <c r="Y60" s="231">
        <f t="shared" si="52"/>
        <v>0</v>
      </c>
      <c r="Z60" s="231">
        <f t="shared" si="52"/>
        <v>0</v>
      </c>
      <c r="AA60" s="231">
        <f t="shared" si="52"/>
        <v>0</v>
      </c>
      <c r="AB60" s="232">
        <f t="shared" si="52"/>
        <v>0</v>
      </c>
      <c r="AC60" s="233">
        <f t="shared" si="52"/>
        <v>0</v>
      </c>
      <c r="AD60" s="78">
        <f>COUNTIF(AD61:AD62,"E")</f>
        <v>0</v>
      </c>
      <c r="AE60" s="231">
        <f>SUM(AE61:AE62)</f>
        <v>0</v>
      </c>
      <c r="AF60" s="231">
        <f aca="true" t="shared" si="53" ref="AF60:AO60">SUM(AF61:AF62)</f>
        <v>30</v>
      </c>
      <c r="AG60" s="231">
        <f t="shared" si="53"/>
        <v>0</v>
      </c>
      <c r="AH60" s="231">
        <f t="shared" si="53"/>
        <v>0</v>
      </c>
      <c r="AI60" s="231">
        <f t="shared" si="53"/>
        <v>0</v>
      </c>
      <c r="AJ60" s="231">
        <f t="shared" si="53"/>
        <v>0</v>
      </c>
      <c r="AK60" s="231">
        <f t="shared" si="53"/>
        <v>0</v>
      </c>
      <c r="AL60" s="231">
        <f t="shared" si="53"/>
        <v>0</v>
      </c>
      <c r="AM60" s="231">
        <f t="shared" si="53"/>
        <v>0</v>
      </c>
      <c r="AN60" s="232">
        <f t="shared" si="53"/>
        <v>0</v>
      </c>
      <c r="AO60" s="233">
        <f t="shared" si="53"/>
        <v>0</v>
      </c>
      <c r="AP60" s="78">
        <f>COUNTIF(AP61:AP62,"E")</f>
        <v>0</v>
      </c>
      <c r="AQ60" s="233">
        <f>SUM(AQ61:AQ62)</f>
        <v>0</v>
      </c>
      <c r="AR60" s="233">
        <f aca="true" t="shared" si="54" ref="AR60:BA60">SUM(AR61:AR62)</f>
        <v>0</v>
      </c>
      <c r="AS60" s="233">
        <f t="shared" si="54"/>
        <v>0</v>
      </c>
      <c r="AT60" s="233">
        <f t="shared" si="54"/>
        <v>0</v>
      </c>
      <c r="AU60" s="233">
        <f t="shared" si="54"/>
        <v>0</v>
      </c>
      <c r="AV60" s="233">
        <f t="shared" si="54"/>
        <v>0</v>
      </c>
      <c r="AW60" s="233">
        <f t="shared" si="54"/>
        <v>0</v>
      </c>
      <c r="AX60" s="233">
        <f t="shared" si="54"/>
        <v>0</v>
      </c>
      <c r="AY60" s="233">
        <f t="shared" si="54"/>
        <v>0</v>
      </c>
      <c r="AZ60" s="234">
        <f t="shared" si="54"/>
        <v>0</v>
      </c>
      <c r="BA60" s="233">
        <f t="shared" si="54"/>
        <v>0</v>
      </c>
      <c r="BB60" s="78">
        <f>COUNTIF(BB61:BB62,"E")</f>
        <v>0</v>
      </c>
      <c r="BC60" s="231">
        <f>SUM(BC61:BC62)</f>
        <v>0</v>
      </c>
      <c r="BD60" s="231">
        <f aca="true" t="shared" si="55" ref="BD60:BM60">SUM(BD61:BD62)</f>
        <v>0</v>
      </c>
      <c r="BE60" s="231">
        <f t="shared" si="55"/>
        <v>0</v>
      </c>
      <c r="BF60" s="231">
        <f t="shared" si="55"/>
        <v>0</v>
      </c>
      <c r="BG60" s="231">
        <f t="shared" si="55"/>
        <v>0</v>
      </c>
      <c r="BH60" s="231">
        <f t="shared" si="55"/>
        <v>0</v>
      </c>
      <c r="BI60" s="231">
        <f t="shared" si="55"/>
        <v>0</v>
      </c>
      <c r="BJ60" s="231">
        <f t="shared" si="55"/>
        <v>0</v>
      </c>
      <c r="BK60" s="231">
        <f t="shared" si="55"/>
        <v>0</v>
      </c>
      <c r="BL60" s="232">
        <f t="shared" si="55"/>
        <v>0</v>
      </c>
      <c r="BM60" s="77">
        <f t="shared" si="55"/>
        <v>0</v>
      </c>
      <c r="BN60" s="78">
        <f>COUNTIF(BN61:BN62,"E")</f>
        <v>0</v>
      </c>
      <c r="BO60" s="231">
        <f>SUM(BO61:BO62)</f>
        <v>0</v>
      </c>
      <c r="BP60" s="231">
        <f aca="true" t="shared" si="56" ref="BP60:BY60">SUM(BP61:BP62)</f>
        <v>0</v>
      </c>
      <c r="BQ60" s="231">
        <f t="shared" si="56"/>
        <v>0</v>
      </c>
      <c r="BR60" s="231">
        <f t="shared" si="56"/>
        <v>0</v>
      </c>
      <c r="BS60" s="231">
        <f t="shared" si="56"/>
        <v>0</v>
      </c>
      <c r="BT60" s="231">
        <f t="shared" si="56"/>
        <v>0</v>
      </c>
      <c r="BU60" s="231">
        <f t="shared" si="56"/>
        <v>0</v>
      </c>
      <c r="BV60" s="231">
        <f t="shared" si="56"/>
        <v>0</v>
      </c>
      <c r="BW60" s="231">
        <f t="shared" si="56"/>
        <v>0</v>
      </c>
      <c r="BX60" s="232">
        <f t="shared" si="56"/>
        <v>0</v>
      </c>
      <c r="BY60" s="233">
        <f t="shared" si="56"/>
        <v>0</v>
      </c>
      <c r="BZ60" s="78">
        <f>COUNTIF(BZ61:BZ62,"E")</f>
        <v>0</v>
      </c>
      <c r="CA60" s="231">
        <f>SUM(CA61:CA62)</f>
        <v>0</v>
      </c>
      <c r="CB60" s="231">
        <f aca="true" t="shared" si="57" ref="CB60:CK60">SUM(CB61:CB62)</f>
        <v>0</v>
      </c>
      <c r="CC60" s="231">
        <f t="shared" si="57"/>
        <v>0</v>
      </c>
      <c r="CD60" s="231">
        <f t="shared" si="57"/>
        <v>0</v>
      </c>
      <c r="CE60" s="231">
        <f t="shared" si="57"/>
        <v>0</v>
      </c>
      <c r="CF60" s="231">
        <f t="shared" si="57"/>
        <v>0</v>
      </c>
      <c r="CG60" s="231">
        <f t="shared" si="57"/>
        <v>0</v>
      </c>
      <c r="CH60" s="231">
        <f t="shared" si="57"/>
        <v>0</v>
      </c>
      <c r="CI60" s="231">
        <f t="shared" si="57"/>
        <v>0</v>
      </c>
      <c r="CJ60" s="232">
        <f t="shared" si="57"/>
        <v>0</v>
      </c>
      <c r="CK60" s="233">
        <f t="shared" si="57"/>
        <v>0</v>
      </c>
      <c r="CL60" s="78">
        <f>COUNTIF(CL61:CL62,"E")</f>
        <v>0</v>
      </c>
    </row>
    <row r="61" spans="1:90" s="81" customFormat="1" ht="34.5" customHeight="1">
      <c r="A61" s="229"/>
      <c r="B61" s="229"/>
      <c r="C61" s="189">
        <v>40</v>
      </c>
      <c r="D61" s="207" t="s">
        <v>80</v>
      </c>
      <c r="E61" s="85" t="s">
        <v>98</v>
      </c>
      <c r="F61" s="86">
        <f>G61+H61+I61+J61+K61+M61+O61</f>
        <v>15</v>
      </c>
      <c r="G61" s="87">
        <f aca="true" t="shared" si="58" ref="G61:K62">S61+AE61+AQ61+BC61+BO61+CA61</f>
        <v>15</v>
      </c>
      <c r="H61" s="88">
        <f t="shared" si="58"/>
        <v>0</v>
      </c>
      <c r="I61" s="88">
        <f t="shared" si="58"/>
        <v>0</v>
      </c>
      <c r="J61" s="88">
        <f t="shared" si="58"/>
        <v>0</v>
      </c>
      <c r="K61" s="88">
        <f t="shared" si="58"/>
        <v>0</v>
      </c>
      <c r="L61" s="89">
        <f>X61+AJ61+AV61+BH61+BT61+CF61</f>
        <v>0</v>
      </c>
      <c r="M61" s="88">
        <f aca="true" t="shared" si="59" ref="M61:Q62">Y61+AK61+AW61+BI61+BU61+CG61</f>
        <v>0</v>
      </c>
      <c r="N61" s="89">
        <f t="shared" si="59"/>
        <v>0</v>
      </c>
      <c r="O61" s="88">
        <f t="shared" si="59"/>
        <v>0</v>
      </c>
      <c r="P61" s="90">
        <f t="shared" si="59"/>
        <v>0</v>
      </c>
      <c r="Q61" s="107">
        <f t="shared" si="59"/>
        <v>0</v>
      </c>
      <c r="R61" s="103" t="s">
        <v>51</v>
      </c>
      <c r="S61" s="205">
        <v>15</v>
      </c>
      <c r="T61" s="235"/>
      <c r="U61" s="235"/>
      <c r="V61" s="235"/>
      <c r="W61" s="235"/>
      <c r="X61" s="236"/>
      <c r="Y61" s="235"/>
      <c r="Z61" s="236"/>
      <c r="AA61" s="235"/>
      <c r="AB61" s="237"/>
      <c r="AC61" s="107"/>
      <c r="AD61" s="103" t="s">
        <v>51</v>
      </c>
      <c r="AE61" s="238"/>
      <c r="AF61" s="239"/>
      <c r="AG61" s="239"/>
      <c r="AH61" s="239"/>
      <c r="AI61" s="239"/>
      <c r="AJ61" s="236"/>
      <c r="AK61" s="239"/>
      <c r="AL61" s="236"/>
      <c r="AM61" s="239"/>
      <c r="AN61" s="240"/>
      <c r="AO61" s="108"/>
      <c r="AP61" s="103"/>
      <c r="AQ61" s="189"/>
      <c r="AR61" s="95"/>
      <c r="AS61" s="95"/>
      <c r="AT61" s="95"/>
      <c r="AU61" s="95"/>
      <c r="AV61" s="96"/>
      <c r="AW61" s="95"/>
      <c r="AX61" s="96"/>
      <c r="AY61" s="95"/>
      <c r="AZ61" s="97"/>
      <c r="BA61" s="107"/>
      <c r="BB61" s="103"/>
      <c r="BC61" s="238"/>
      <c r="BD61" s="239"/>
      <c r="BE61" s="239"/>
      <c r="BF61" s="239"/>
      <c r="BG61" s="239"/>
      <c r="BH61" s="236"/>
      <c r="BI61" s="239"/>
      <c r="BJ61" s="236"/>
      <c r="BK61" s="239"/>
      <c r="BL61" s="240"/>
      <c r="BM61" s="107"/>
      <c r="BN61" s="103"/>
      <c r="BO61" s="83"/>
      <c r="BP61" s="95"/>
      <c r="BQ61" s="95"/>
      <c r="BR61" s="95"/>
      <c r="BS61" s="95"/>
      <c r="BT61" s="96"/>
      <c r="BU61" s="95"/>
      <c r="BV61" s="96"/>
      <c r="BW61" s="95"/>
      <c r="BX61" s="97"/>
      <c r="BY61" s="107"/>
      <c r="BZ61" s="103"/>
      <c r="CA61" s="100"/>
      <c r="CB61" s="101"/>
      <c r="CC61" s="101"/>
      <c r="CD61" s="101"/>
      <c r="CE61" s="101"/>
      <c r="CF61" s="96"/>
      <c r="CG61" s="101"/>
      <c r="CH61" s="96"/>
      <c r="CI61" s="101"/>
      <c r="CJ61" s="102"/>
      <c r="CK61" s="108"/>
      <c r="CL61" s="103"/>
    </row>
    <row r="62" spans="1:90" s="81" customFormat="1" ht="34.5" customHeight="1" thickBot="1">
      <c r="A62" s="229"/>
      <c r="B62" s="229"/>
      <c r="C62" s="179">
        <v>41</v>
      </c>
      <c r="D62" s="241" t="s">
        <v>88</v>
      </c>
      <c r="E62" s="172" t="s">
        <v>92</v>
      </c>
      <c r="F62" s="242">
        <f>G62+H62+I62+J62+K62+M62+O62</f>
        <v>60</v>
      </c>
      <c r="G62" s="243">
        <f t="shared" si="58"/>
        <v>0</v>
      </c>
      <c r="H62" s="244">
        <f t="shared" si="58"/>
        <v>60</v>
      </c>
      <c r="I62" s="245">
        <f t="shared" si="58"/>
        <v>0</v>
      </c>
      <c r="J62" s="244">
        <f t="shared" si="58"/>
        <v>0</v>
      </c>
      <c r="K62" s="244">
        <f t="shared" si="58"/>
        <v>0</v>
      </c>
      <c r="L62" s="246">
        <f>X62+AJ62+AV62+BH62+BT62+CF62</f>
        <v>0</v>
      </c>
      <c r="M62" s="244">
        <f t="shared" si="59"/>
        <v>0</v>
      </c>
      <c r="N62" s="246">
        <f t="shared" si="59"/>
        <v>0</v>
      </c>
      <c r="O62" s="244">
        <f t="shared" si="59"/>
        <v>0</v>
      </c>
      <c r="P62" s="247">
        <f t="shared" si="59"/>
        <v>0</v>
      </c>
      <c r="Q62" s="248">
        <f t="shared" si="59"/>
        <v>0</v>
      </c>
      <c r="R62" s="249" t="s">
        <v>51</v>
      </c>
      <c r="S62" s="179"/>
      <c r="T62" s="174">
        <v>30</v>
      </c>
      <c r="U62" s="174"/>
      <c r="V62" s="174"/>
      <c r="W62" s="174"/>
      <c r="X62" s="175"/>
      <c r="Y62" s="174"/>
      <c r="Z62" s="175"/>
      <c r="AA62" s="174"/>
      <c r="AB62" s="176"/>
      <c r="AC62" s="155"/>
      <c r="AD62" s="156" t="s">
        <v>51</v>
      </c>
      <c r="AE62" s="250"/>
      <c r="AF62" s="178">
        <v>30</v>
      </c>
      <c r="AG62" s="178"/>
      <c r="AH62" s="178"/>
      <c r="AI62" s="178"/>
      <c r="AJ62" s="175"/>
      <c r="AK62" s="178"/>
      <c r="AL62" s="175"/>
      <c r="AM62" s="178"/>
      <c r="AN62" s="159"/>
      <c r="AO62" s="182"/>
      <c r="AP62" s="251" t="s">
        <v>51</v>
      </c>
      <c r="AQ62" s="179"/>
      <c r="AR62" s="174"/>
      <c r="AS62" s="174"/>
      <c r="AT62" s="174"/>
      <c r="AU62" s="174"/>
      <c r="AV62" s="175"/>
      <c r="AW62" s="174"/>
      <c r="AX62" s="175"/>
      <c r="AY62" s="174"/>
      <c r="AZ62" s="176"/>
      <c r="BA62" s="155"/>
      <c r="BB62" s="156"/>
      <c r="BC62" s="250"/>
      <c r="BD62" s="178"/>
      <c r="BE62" s="178"/>
      <c r="BF62" s="178"/>
      <c r="BG62" s="178"/>
      <c r="BH62" s="175"/>
      <c r="BI62" s="178"/>
      <c r="BJ62" s="175"/>
      <c r="BK62" s="178"/>
      <c r="BL62" s="159"/>
      <c r="BM62" s="155"/>
      <c r="BN62" s="156"/>
      <c r="BO62" s="170"/>
      <c r="BP62" s="174"/>
      <c r="BQ62" s="174"/>
      <c r="BR62" s="174"/>
      <c r="BS62" s="174"/>
      <c r="BT62" s="175"/>
      <c r="BU62" s="174"/>
      <c r="BV62" s="175"/>
      <c r="BW62" s="174"/>
      <c r="BX62" s="176"/>
      <c r="BY62" s="155"/>
      <c r="BZ62" s="156"/>
      <c r="CA62" s="177"/>
      <c r="CB62" s="178"/>
      <c r="CC62" s="178"/>
      <c r="CD62" s="178"/>
      <c r="CE62" s="178"/>
      <c r="CF62" s="175"/>
      <c r="CG62" s="178"/>
      <c r="CH62" s="175"/>
      <c r="CI62" s="178"/>
      <c r="CJ62" s="159"/>
      <c r="CK62" s="182"/>
      <c r="CL62" s="156"/>
    </row>
    <row r="63" spans="1:90" s="81" customFormat="1" ht="38.25" customHeight="1" thickBot="1">
      <c r="A63" s="229"/>
      <c r="B63" s="229"/>
      <c r="C63" s="383" t="s">
        <v>116</v>
      </c>
      <c r="D63" s="384"/>
      <c r="E63" s="385"/>
      <c r="F63" s="252">
        <f aca="true" t="shared" si="60" ref="F63:K63">SUM(F9+F18+F25+F36+F60)</f>
        <v>4795</v>
      </c>
      <c r="G63" s="253">
        <f t="shared" si="60"/>
        <v>1065</v>
      </c>
      <c r="H63" s="253">
        <f t="shared" si="60"/>
        <v>460</v>
      </c>
      <c r="I63" s="254">
        <f t="shared" si="60"/>
        <v>240</v>
      </c>
      <c r="J63" s="253">
        <f t="shared" si="60"/>
        <v>30</v>
      </c>
      <c r="K63" s="253">
        <f t="shared" si="60"/>
        <v>700</v>
      </c>
      <c r="L63" s="255">
        <f aca="true" t="shared" si="61" ref="L63:AQ63">SUM(L9+L18+L25+L36+L60)</f>
        <v>93</v>
      </c>
      <c r="M63" s="253">
        <f t="shared" si="61"/>
        <v>1100</v>
      </c>
      <c r="N63" s="255">
        <f t="shared" si="61"/>
        <v>41</v>
      </c>
      <c r="O63" s="253">
        <f t="shared" si="61"/>
        <v>1200</v>
      </c>
      <c r="P63" s="256">
        <f t="shared" si="61"/>
        <v>46</v>
      </c>
      <c r="Q63" s="257">
        <f>SUM(Q9+Q18+Q25+Q36+Q60)</f>
        <v>180</v>
      </c>
      <c r="R63" s="258">
        <f t="shared" si="61"/>
        <v>20</v>
      </c>
      <c r="S63" s="259">
        <f t="shared" si="61"/>
        <v>290</v>
      </c>
      <c r="T63" s="254">
        <f t="shared" si="61"/>
        <v>205</v>
      </c>
      <c r="U63" s="254">
        <f t="shared" si="61"/>
        <v>120</v>
      </c>
      <c r="V63" s="254">
        <f t="shared" si="61"/>
        <v>0</v>
      </c>
      <c r="W63" s="254">
        <f t="shared" si="61"/>
        <v>200</v>
      </c>
      <c r="X63" s="260">
        <f t="shared" si="61"/>
        <v>30</v>
      </c>
      <c r="Y63" s="254">
        <f t="shared" si="61"/>
        <v>0</v>
      </c>
      <c r="Z63" s="260">
        <f t="shared" si="61"/>
        <v>0</v>
      </c>
      <c r="AA63" s="254">
        <f t="shared" si="61"/>
        <v>0</v>
      </c>
      <c r="AB63" s="261">
        <f t="shared" si="61"/>
        <v>0</v>
      </c>
      <c r="AC63" s="262">
        <f t="shared" si="61"/>
        <v>30</v>
      </c>
      <c r="AD63" s="263">
        <f t="shared" si="61"/>
        <v>4</v>
      </c>
      <c r="AE63" s="264">
        <f t="shared" si="61"/>
        <v>190</v>
      </c>
      <c r="AF63" s="254">
        <f t="shared" si="61"/>
        <v>160</v>
      </c>
      <c r="AG63" s="254">
        <f t="shared" si="61"/>
        <v>120</v>
      </c>
      <c r="AH63" s="254">
        <f t="shared" si="61"/>
        <v>0</v>
      </c>
      <c r="AI63" s="254">
        <f t="shared" si="61"/>
        <v>130</v>
      </c>
      <c r="AJ63" s="260">
        <f t="shared" si="61"/>
        <v>22</v>
      </c>
      <c r="AK63" s="254">
        <f t="shared" si="61"/>
        <v>100</v>
      </c>
      <c r="AL63" s="260">
        <f t="shared" si="61"/>
        <v>4</v>
      </c>
      <c r="AM63" s="254">
        <f t="shared" si="61"/>
        <v>120</v>
      </c>
      <c r="AN63" s="261">
        <f t="shared" si="61"/>
        <v>4</v>
      </c>
      <c r="AO63" s="262">
        <f t="shared" si="61"/>
        <v>30</v>
      </c>
      <c r="AP63" s="263">
        <f t="shared" si="61"/>
        <v>5</v>
      </c>
      <c r="AQ63" s="259">
        <f t="shared" si="61"/>
        <v>280</v>
      </c>
      <c r="AR63" s="254">
        <f aca="true" t="shared" si="62" ref="AR63:BW63">SUM(AR9+AR18+AR25+AR36+AR60)</f>
        <v>65</v>
      </c>
      <c r="AS63" s="254">
        <f t="shared" si="62"/>
        <v>0</v>
      </c>
      <c r="AT63" s="254">
        <f t="shared" si="62"/>
        <v>0</v>
      </c>
      <c r="AU63" s="254">
        <f t="shared" si="62"/>
        <v>190</v>
      </c>
      <c r="AV63" s="260">
        <f t="shared" si="62"/>
        <v>17</v>
      </c>
      <c r="AW63" s="254">
        <f t="shared" si="62"/>
        <v>320</v>
      </c>
      <c r="AX63" s="260">
        <f t="shared" si="62"/>
        <v>13</v>
      </c>
      <c r="AY63" s="254">
        <f t="shared" si="62"/>
        <v>0</v>
      </c>
      <c r="AZ63" s="261">
        <f t="shared" si="62"/>
        <v>0</v>
      </c>
      <c r="BA63" s="262">
        <f t="shared" si="62"/>
        <v>30</v>
      </c>
      <c r="BB63" s="263">
        <f t="shared" si="62"/>
        <v>2</v>
      </c>
      <c r="BC63" s="264">
        <f t="shared" si="62"/>
        <v>75</v>
      </c>
      <c r="BD63" s="254">
        <f t="shared" si="62"/>
        <v>30</v>
      </c>
      <c r="BE63" s="254">
        <f t="shared" si="62"/>
        <v>0</v>
      </c>
      <c r="BF63" s="254">
        <f t="shared" si="62"/>
        <v>0</v>
      </c>
      <c r="BG63" s="254">
        <f t="shared" si="62"/>
        <v>15</v>
      </c>
      <c r="BH63" s="260">
        <f t="shared" si="62"/>
        <v>5</v>
      </c>
      <c r="BI63" s="254">
        <f t="shared" si="62"/>
        <v>240</v>
      </c>
      <c r="BJ63" s="260">
        <f t="shared" si="62"/>
        <v>7</v>
      </c>
      <c r="BK63" s="254">
        <f t="shared" si="62"/>
        <v>480</v>
      </c>
      <c r="BL63" s="261">
        <f t="shared" si="62"/>
        <v>18</v>
      </c>
      <c r="BM63" s="262">
        <f t="shared" si="62"/>
        <v>30</v>
      </c>
      <c r="BN63" s="263">
        <f t="shared" si="62"/>
        <v>4</v>
      </c>
      <c r="BO63" s="264">
        <f t="shared" si="62"/>
        <v>230</v>
      </c>
      <c r="BP63" s="254">
        <f t="shared" si="62"/>
        <v>0</v>
      </c>
      <c r="BQ63" s="254">
        <f t="shared" si="62"/>
        <v>0</v>
      </c>
      <c r="BR63" s="254">
        <f t="shared" si="62"/>
        <v>15</v>
      </c>
      <c r="BS63" s="254">
        <f t="shared" si="62"/>
        <v>165</v>
      </c>
      <c r="BT63" s="260">
        <f t="shared" si="62"/>
        <v>15</v>
      </c>
      <c r="BU63" s="254">
        <f t="shared" si="62"/>
        <v>380</v>
      </c>
      <c r="BV63" s="260">
        <f t="shared" si="62"/>
        <v>15</v>
      </c>
      <c r="BW63" s="254">
        <f t="shared" si="62"/>
        <v>0</v>
      </c>
      <c r="BX63" s="261">
        <f aca="true" t="shared" si="63" ref="BX63:CL63">SUM(BX9+BX18+BX25+BX36+BX60)</f>
        <v>0</v>
      </c>
      <c r="BY63" s="262">
        <f t="shared" si="63"/>
        <v>30</v>
      </c>
      <c r="BZ63" s="263">
        <f t="shared" si="63"/>
        <v>5</v>
      </c>
      <c r="CA63" s="264">
        <f t="shared" si="63"/>
        <v>0</v>
      </c>
      <c r="CB63" s="254">
        <f t="shared" si="63"/>
        <v>0</v>
      </c>
      <c r="CC63" s="254">
        <f t="shared" si="63"/>
        <v>0</v>
      </c>
      <c r="CD63" s="254">
        <f t="shared" si="63"/>
        <v>15</v>
      </c>
      <c r="CE63" s="254">
        <f t="shared" si="63"/>
        <v>0</v>
      </c>
      <c r="CF63" s="260">
        <f t="shared" si="63"/>
        <v>4</v>
      </c>
      <c r="CG63" s="254">
        <f t="shared" si="63"/>
        <v>60</v>
      </c>
      <c r="CH63" s="260">
        <f t="shared" si="63"/>
        <v>2</v>
      </c>
      <c r="CI63" s="254">
        <f t="shared" si="63"/>
        <v>600</v>
      </c>
      <c r="CJ63" s="261">
        <f t="shared" si="63"/>
        <v>24</v>
      </c>
      <c r="CK63" s="262">
        <f t="shared" si="63"/>
        <v>30</v>
      </c>
      <c r="CL63" s="263">
        <f t="shared" si="63"/>
        <v>0</v>
      </c>
    </row>
    <row r="64" spans="3:90" ht="23.25" customHeight="1" thickBot="1">
      <c r="C64" s="12"/>
      <c r="E64" s="5"/>
      <c r="F64" s="6"/>
      <c r="G64" s="6"/>
      <c r="H64" s="6"/>
      <c r="I64" s="6"/>
      <c r="J64" s="6"/>
      <c r="K64" s="6"/>
      <c r="L64" s="421" t="s">
        <v>118</v>
      </c>
      <c r="M64" s="421"/>
      <c r="N64" s="421"/>
      <c r="O64" s="421"/>
      <c r="P64" s="421"/>
      <c r="Q64" s="421"/>
      <c r="R64" s="422"/>
      <c r="S64" s="417">
        <f>S63+T63+U63+V63+W63+Y63+AA63</f>
        <v>815</v>
      </c>
      <c r="T64" s="418"/>
      <c r="U64" s="418"/>
      <c r="V64" s="418"/>
      <c r="W64" s="418"/>
      <c r="X64" s="418"/>
      <c r="Y64" s="418"/>
      <c r="Z64" s="418"/>
      <c r="AA64" s="418"/>
      <c r="AB64" s="419"/>
      <c r="AC64" s="272"/>
      <c r="AD64" s="272"/>
      <c r="AE64" s="414">
        <f>AE63+AF63+AG63+AH63+AI63+AK63+AM63</f>
        <v>820</v>
      </c>
      <c r="AF64" s="415"/>
      <c r="AG64" s="415"/>
      <c r="AH64" s="415"/>
      <c r="AI64" s="415"/>
      <c r="AJ64" s="415"/>
      <c r="AK64" s="415"/>
      <c r="AL64" s="415"/>
      <c r="AM64" s="415"/>
      <c r="AN64" s="416"/>
      <c r="AO64" s="273"/>
      <c r="AP64" s="273"/>
      <c r="AQ64" s="350">
        <f>AQ63+AR63+AS63+AT63+AU63++AW63+AY63</f>
        <v>855</v>
      </c>
      <c r="AR64" s="351"/>
      <c r="AS64" s="351"/>
      <c r="AT64" s="351"/>
      <c r="AU64" s="351"/>
      <c r="AV64" s="351"/>
      <c r="AW64" s="351"/>
      <c r="AX64" s="351"/>
      <c r="AY64" s="351"/>
      <c r="AZ64" s="352"/>
      <c r="BA64" s="272"/>
      <c r="BB64" s="272"/>
      <c r="BC64" s="353">
        <f>BC63+BD63+BE63+BF63+BG63+BI63+BK63</f>
        <v>840</v>
      </c>
      <c r="BD64" s="354"/>
      <c r="BE64" s="354"/>
      <c r="BF64" s="354"/>
      <c r="BG64" s="354"/>
      <c r="BH64" s="354"/>
      <c r="BI64" s="355"/>
      <c r="BJ64" s="355"/>
      <c r="BK64" s="355"/>
      <c r="BL64" s="356"/>
      <c r="BM64" s="272"/>
      <c r="BN64" s="272"/>
      <c r="BO64" s="350">
        <f>BO63+BP63+BQ63+BR63+BS63+BU63+BW63</f>
        <v>790</v>
      </c>
      <c r="BP64" s="351"/>
      <c r="BQ64" s="351"/>
      <c r="BR64" s="351"/>
      <c r="BS64" s="351"/>
      <c r="BT64" s="351"/>
      <c r="BU64" s="351"/>
      <c r="BV64" s="351"/>
      <c r="BW64" s="351"/>
      <c r="BX64" s="352"/>
      <c r="BY64" s="272"/>
      <c r="BZ64" s="272"/>
      <c r="CA64" s="353">
        <f>CA63+CB63+CC63+CD63+CE63+CG63+CI63</f>
        <v>675</v>
      </c>
      <c r="CB64" s="354"/>
      <c r="CC64" s="354"/>
      <c r="CD64" s="354"/>
      <c r="CE64" s="354"/>
      <c r="CF64" s="354"/>
      <c r="CG64" s="355"/>
      <c r="CH64" s="355"/>
      <c r="CI64" s="355"/>
      <c r="CJ64" s="356"/>
      <c r="CK64" s="273"/>
      <c r="CL64" s="273"/>
    </row>
    <row r="65" spans="3:90" ht="7.5" customHeight="1" thickBot="1">
      <c r="C65" s="282" t="s">
        <v>157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74"/>
      <c r="N65" s="274"/>
      <c r="O65" s="274"/>
      <c r="P65" s="275"/>
      <c r="Q65" s="275"/>
      <c r="R65" s="275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7"/>
      <c r="AD65" s="277"/>
      <c r="AE65" s="276"/>
      <c r="AF65" s="276"/>
      <c r="AG65" s="276"/>
      <c r="AH65" s="276"/>
      <c r="AI65" s="276"/>
      <c r="AJ65" s="276"/>
      <c r="AK65" s="276"/>
      <c r="AL65" s="276"/>
      <c r="AM65" s="276"/>
      <c r="AN65" s="278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7"/>
      <c r="BB65" s="277"/>
      <c r="BC65" s="276"/>
      <c r="BD65" s="276"/>
      <c r="BE65" s="276"/>
      <c r="BF65" s="276"/>
      <c r="BG65" s="276"/>
      <c r="BH65" s="276"/>
      <c r="BI65" s="276"/>
      <c r="BJ65" s="276"/>
      <c r="BK65" s="276"/>
      <c r="BL65" s="278"/>
      <c r="BM65" s="277"/>
      <c r="BN65" s="277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7"/>
      <c r="BZ65" s="277"/>
      <c r="CA65" s="276"/>
      <c r="CB65" s="276"/>
      <c r="CC65" s="276"/>
      <c r="CD65" s="276"/>
      <c r="CE65" s="276"/>
      <c r="CF65" s="276"/>
      <c r="CG65" s="276"/>
      <c r="CH65" s="276"/>
      <c r="CI65" s="276"/>
      <c r="CJ65" s="278"/>
      <c r="CK65" s="276"/>
      <c r="CL65" s="276"/>
    </row>
    <row r="66" spans="1:90" s="15" customFormat="1" ht="28.5" customHeight="1" thickBot="1">
      <c r="A66" s="13"/>
      <c r="B66" s="1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319" t="s">
        <v>117</v>
      </c>
      <c r="N66" s="319"/>
      <c r="O66" s="319"/>
      <c r="P66" s="319"/>
      <c r="Q66" s="319"/>
      <c r="R66" s="320"/>
      <c r="S66" s="357">
        <f>SUM(S64+AE64)</f>
        <v>1635</v>
      </c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9"/>
      <c r="AO66" s="276"/>
      <c r="AP66" s="276"/>
      <c r="AQ66" s="366">
        <f>SUM(AQ64+BC64)</f>
        <v>1695</v>
      </c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  <c r="BG66" s="367"/>
      <c r="BH66" s="367"/>
      <c r="BI66" s="367"/>
      <c r="BJ66" s="367"/>
      <c r="BK66" s="367"/>
      <c r="BL66" s="368"/>
      <c r="BM66" s="277"/>
      <c r="BN66" s="277"/>
      <c r="BO66" s="357">
        <f>SUM(BO64+CA64)</f>
        <v>1465</v>
      </c>
      <c r="BP66" s="358"/>
      <c r="BQ66" s="358"/>
      <c r="BR66" s="358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358"/>
      <c r="CE66" s="358"/>
      <c r="CF66" s="358"/>
      <c r="CG66" s="358"/>
      <c r="CH66" s="358"/>
      <c r="CI66" s="358"/>
      <c r="CJ66" s="359"/>
      <c r="CK66" s="276"/>
      <c r="CL66" s="276"/>
    </row>
    <row r="67" spans="1:90" s="15" customFormat="1" ht="21.75" customHeight="1">
      <c r="A67" s="13"/>
      <c r="B67" s="1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44"/>
      <c r="N67" s="44"/>
      <c r="O67" s="44"/>
      <c r="P67" s="44"/>
      <c r="Q67" s="44"/>
      <c r="R67" s="44"/>
      <c r="S67" s="60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44"/>
      <c r="AF67" s="44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44"/>
      <c r="BB67" s="44"/>
      <c r="BC67" s="13"/>
      <c r="BD67" s="13"/>
      <c r="BE67" s="13"/>
      <c r="BF67" s="13"/>
      <c r="BG67" s="13"/>
      <c r="BH67" s="13"/>
      <c r="BI67" s="13"/>
      <c r="BJ67" s="13"/>
      <c r="BK67" s="13"/>
      <c r="BL67" s="59"/>
      <c r="BM67" s="44"/>
      <c r="BN67" s="44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44"/>
      <c r="BZ67" s="44"/>
      <c r="CA67" s="13"/>
      <c r="CB67" s="13"/>
      <c r="CC67" s="13"/>
      <c r="CD67" s="13"/>
      <c r="CE67" s="13"/>
      <c r="CF67" s="13"/>
      <c r="CG67" s="13"/>
      <c r="CH67" s="13"/>
      <c r="CI67" s="13"/>
      <c r="CJ67" s="59"/>
      <c r="CK67" s="13"/>
      <c r="CL67" s="13"/>
    </row>
    <row r="68" spans="1:90" s="15" customFormat="1" ht="20.25" customHeight="1">
      <c r="A68" s="13"/>
      <c r="B68" s="13"/>
      <c r="C68" s="14"/>
      <c r="D68" s="265" t="s">
        <v>119</v>
      </c>
      <c r="E68" s="1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60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4"/>
      <c r="AF68" s="44"/>
      <c r="AG68" s="13"/>
      <c r="AH68" s="13"/>
      <c r="AI68" s="13"/>
      <c r="AJ68" s="13"/>
      <c r="AK68" s="13"/>
      <c r="AL68" s="13"/>
      <c r="AM68" s="13"/>
      <c r="AN68" s="13"/>
      <c r="AO68" s="61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44"/>
      <c r="BB68" s="44"/>
      <c r="BC68" s="13"/>
      <c r="BD68" s="13"/>
      <c r="BE68" s="13"/>
      <c r="BF68" s="13"/>
      <c r="BG68" s="13"/>
      <c r="BH68" s="13"/>
      <c r="BI68" s="13"/>
      <c r="BJ68" s="13"/>
      <c r="BK68" s="13"/>
      <c r="BL68" s="59"/>
      <c r="BM68" s="44"/>
      <c r="BN68" s="44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44"/>
      <c r="BZ68" s="44"/>
      <c r="CA68" s="13"/>
      <c r="CB68" s="13"/>
      <c r="CC68" s="13"/>
      <c r="CD68" s="13"/>
      <c r="CE68" s="13"/>
      <c r="CF68" s="13"/>
      <c r="CG68" s="13"/>
      <c r="CH68" s="13"/>
      <c r="CI68" s="13"/>
      <c r="CJ68" s="59"/>
      <c r="CK68" s="13"/>
      <c r="CL68" s="13"/>
    </row>
    <row r="69" spans="1:90" s="15" customFormat="1" ht="20.25" customHeight="1">
      <c r="A69" s="13"/>
      <c r="B69" s="13"/>
      <c r="C69" s="14"/>
      <c r="D69" s="266" t="s">
        <v>144</v>
      </c>
      <c r="E69" s="19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60"/>
      <c r="T69" s="13"/>
      <c r="U69" s="13"/>
      <c r="V69" s="13"/>
      <c r="W69" s="13"/>
      <c r="X69" s="13"/>
      <c r="Y69" s="13"/>
      <c r="Z69" s="3"/>
      <c r="AA69" s="13"/>
      <c r="AB69" s="13"/>
      <c r="AC69" s="13"/>
      <c r="AD69" s="13"/>
      <c r="AE69" s="44"/>
      <c r="AF69" s="44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44"/>
      <c r="BB69" s="44"/>
      <c r="BC69" s="13"/>
      <c r="BD69" s="13"/>
      <c r="BE69" s="13"/>
      <c r="BF69" s="13"/>
      <c r="BG69" s="13"/>
      <c r="BH69" s="13"/>
      <c r="BI69" s="13"/>
      <c r="BJ69" s="13"/>
      <c r="BK69" s="13"/>
      <c r="BL69" s="59"/>
      <c r="BM69" s="44"/>
      <c r="BN69" s="44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44"/>
      <c r="BZ69" s="44"/>
      <c r="CA69" s="13"/>
      <c r="CB69" s="13"/>
      <c r="CC69" s="13"/>
      <c r="CD69" s="13"/>
      <c r="CE69" s="13"/>
      <c r="CF69" s="13"/>
      <c r="CG69" s="13"/>
      <c r="CH69" s="13"/>
      <c r="CI69" s="13"/>
      <c r="CJ69" s="59"/>
      <c r="CK69" s="13"/>
      <c r="CL69" s="13"/>
    </row>
    <row r="70" spans="1:90" s="15" customFormat="1" ht="20.25" customHeight="1">
      <c r="A70" s="13"/>
      <c r="B70" s="13"/>
      <c r="C70" s="14"/>
      <c r="D70" s="267" t="s">
        <v>145</v>
      </c>
      <c r="E70" s="18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60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4"/>
      <c r="AF70" s="44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44"/>
      <c r="BB70" s="44"/>
      <c r="BC70" s="13"/>
      <c r="BD70" s="13"/>
      <c r="BE70" s="13"/>
      <c r="BF70" s="13"/>
      <c r="BG70" s="13"/>
      <c r="BH70" s="13"/>
      <c r="BI70" s="13"/>
      <c r="BJ70" s="13"/>
      <c r="BK70" s="13"/>
      <c r="BL70" s="59"/>
      <c r="BM70" s="44"/>
      <c r="BN70" s="44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44"/>
      <c r="BZ70" s="44"/>
      <c r="CA70" s="13"/>
      <c r="CB70" s="13"/>
      <c r="CC70" s="13"/>
      <c r="CD70" s="13"/>
      <c r="CE70" s="13"/>
      <c r="CF70" s="13"/>
      <c r="CG70" s="13"/>
      <c r="CH70" s="13"/>
      <c r="CI70" s="13"/>
      <c r="CJ70" s="59"/>
      <c r="CK70" s="13"/>
      <c r="CL70" s="13"/>
    </row>
    <row r="71" spans="1:90" s="15" customFormat="1" ht="20.25" customHeight="1">
      <c r="A71" s="13"/>
      <c r="B71" s="13"/>
      <c r="C71" s="14"/>
      <c r="D71" s="267" t="s">
        <v>123</v>
      </c>
      <c r="E71" s="8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R71" s="44"/>
      <c r="S71" s="284" t="s">
        <v>97</v>
      </c>
      <c r="T71" s="284"/>
      <c r="U71" s="284"/>
      <c r="V71" s="284"/>
      <c r="W71" s="284"/>
      <c r="X71" s="284"/>
      <c r="Y71" s="284"/>
      <c r="Z71" s="284"/>
      <c r="AA71" s="284"/>
      <c r="AB71" s="284"/>
      <c r="AC71" s="13"/>
      <c r="AD71" s="13"/>
      <c r="AE71" s="44"/>
      <c r="AF71" s="44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44"/>
      <c r="BB71" s="44"/>
      <c r="BC71" s="13"/>
      <c r="BD71" s="13"/>
      <c r="BE71" s="13"/>
      <c r="BF71" s="13"/>
      <c r="BG71" s="13"/>
      <c r="BH71" s="13"/>
      <c r="BI71" s="13"/>
      <c r="BJ71" s="13"/>
      <c r="BK71" s="13"/>
      <c r="BL71" s="59"/>
      <c r="BM71" s="44"/>
      <c r="BN71" s="44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44"/>
      <c r="BZ71" s="44"/>
      <c r="CA71" s="13"/>
      <c r="CB71" s="13"/>
      <c r="CC71" s="13"/>
      <c r="CD71" s="13"/>
      <c r="CE71" s="13"/>
      <c r="CF71" s="13"/>
      <c r="CG71" s="13"/>
      <c r="CH71" s="13"/>
      <c r="CI71" s="13"/>
      <c r="CJ71" s="59"/>
      <c r="CK71" s="13"/>
      <c r="CL71" s="13"/>
    </row>
    <row r="72" spans="1:90" s="15" customFormat="1" ht="20.25" customHeight="1">
      <c r="A72" s="13"/>
      <c r="B72" s="13"/>
      <c r="C72" s="14"/>
      <c r="D72" s="267" t="s">
        <v>121</v>
      </c>
      <c r="E72" s="17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285" t="s">
        <v>156</v>
      </c>
      <c r="T72" s="285"/>
      <c r="U72" s="285"/>
      <c r="V72" s="285"/>
      <c r="W72" s="285"/>
      <c r="X72" s="285"/>
      <c r="Y72" s="285"/>
      <c r="Z72" s="285"/>
      <c r="AA72" s="285"/>
      <c r="AB72" s="285"/>
      <c r="AC72" s="13"/>
      <c r="AD72" s="13"/>
      <c r="AE72" s="44"/>
      <c r="AF72" s="44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44"/>
      <c r="BB72" s="44"/>
      <c r="BC72" s="13"/>
      <c r="BD72" s="13"/>
      <c r="BE72" s="13"/>
      <c r="BF72" s="13"/>
      <c r="BG72" s="13"/>
      <c r="BH72" s="13"/>
      <c r="BI72" s="13"/>
      <c r="BJ72" s="13"/>
      <c r="BK72" s="13"/>
      <c r="BL72" s="59"/>
      <c r="BM72" s="44"/>
      <c r="BN72" s="44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44"/>
      <c r="BZ72" s="44"/>
      <c r="CA72" s="13"/>
      <c r="CB72" s="13"/>
      <c r="CC72" s="13"/>
      <c r="CD72" s="13"/>
      <c r="CE72" s="13"/>
      <c r="CF72" s="13"/>
      <c r="CG72" s="13"/>
      <c r="CH72" s="13"/>
      <c r="CI72" s="13"/>
      <c r="CJ72" s="59"/>
      <c r="CK72" s="13"/>
      <c r="CL72" s="13"/>
    </row>
    <row r="73" spans="1:92" s="15" customFormat="1" ht="20.25" customHeight="1">
      <c r="A73" s="13"/>
      <c r="B73" s="13"/>
      <c r="C73" s="7"/>
      <c r="D73" s="268" t="s">
        <v>143</v>
      </c>
      <c r="E73" s="18"/>
      <c r="F73" s="47"/>
      <c r="G73" s="46"/>
      <c r="H73" s="47"/>
      <c r="I73" s="48"/>
      <c r="J73" s="47"/>
      <c r="K73" s="47"/>
      <c r="L73" s="47"/>
      <c r="M73" s="47"/>
      <c r="N73" s="47"/>
      <c r="O73" s="47"/>
      <c r="P73" s="47"/>
      <c r="Q73" s="47"/>
      <c r="R73" s="47"/>
      <c r="S73" s="62"/>
      <c r="T73" s="4"/>
      <c r="U73" s="4"/>
      <c r="V73" s="4"/>
      <c r="W73" s="4"/>
      <c r="X73" s="4"/>
      <c r="Y73" s="4"/>
      <c r="Z73" s="4"/>
      <c r="AA73" s="13"/>
      <c r="AB73" s="13"/>
      <c r="AC73" s="4"/>
      <c r="AD73" s="4"/>
      <c r="AE73" s="3"/>
      <c r="AF73" s="3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44"/>
      <c r="BB73" s="44"/>
      <c r="BC73" s="13"/>
      <c r="BD73" s="13"/>
      <c r="BE73" s="13"/>
      <c r="BF73" s="13"/>
      <c r="BG73" s="13"/>
      <c r="BH73" s="13"/>
      <c r="BI73" s="13"/>
      <c r="BJ73" s="13"/>
      <c r="BK73" s="13"/>
      <c r="BL73" s="59"/>
      <c r="BM73" s="44"/>
      <c r="BN73" s="44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44"/>
      <c r="BZ73" s="44"/>
      <c r="CA73" s="13"/>
      <c r="CB73" s="13"/>
      <c r="CC73" s="13"/>
      <c r="CD73" s="13"/>
      <c r="CE73" s="13"/>
      <c r="CF73" s="13"/>
      <c r="CG73" s="13"/>
      <c r="CH73" s="13"/>
      <c r="CI73" s="13"/>
      <c r="CJ73" s="59"/>
      <c r="CK73" s="13"/>
      <c r="CL73" s="13"/>
      <c r="CM73" s="20"/>
      <c r="CN73" s="20"/>
    </row>
    <row r="74" spans="3:92" ht="20.25" customHeight="1">
      <c r="C74" s="7"/>
      <c r="D74" s="267" t="s">
        <v>120</v>
      </c>
      <c r="E74" s="73"/>
      <c r="F74" s="47"/>
      <c r="G74" s="46"/>
      <c r="H74" s="47"/>
      <c r="I74" s="48"/>
      <c r="J74" s="47"/>
      <c r="K74" s="47"/>
      <c r="L74" s="47"/>
      <c r="M74" s="47"/>
      <c r="N74" s="47"/>
      <c r="O74" s="47"/>
      <c r="P74" s="47"/>
      <c r="Q74" s="47"/>
      <c r="R74" s="47"/>
      <c r="S74" s="62"/>
      <c r="T74" s="4"/>
      <c r="U74" s="4"/>
      <c r="V74" s="4"/>
      <c r="W74" s="4"/>
      <c r="X74" s="4"/>
      <c r="Y74" s="4"/>
      <c r="Z74" s="4"/>
      <c r="AC74" s="4"/>
      <c r="AD74" s="4"/>
      <c r="AE74" s="3"/>
      <c r="AF74" s="3"/>
      <c r="AG74" s="4"/>
      <c r="AH74" s="4"/>
      <c r="AI74" s="4"/>
      <c r="AJ74" s="4"/>
      <c r="AK74" s="4"/>
      <c r="AL74" s="4"/>
      <c r="AM74" s="4"/>
      <c r="AN74" s="4"/>
      <c r="AO74" s="4"/>
      <c r="AP74" s="4"/>
      <c r="CM74" s="2"/>
      <c r="CN74" s="2"/>
    </row>
    <row r="75" spans="4:5" ht="20.25" customHeight="1">
      <c r="D75" s="269" t="s">
        <v>154</v>
      </c>
      <c r="E75" s="73"/>
    </row>
    <row r="76" ht="20.25" customHeight="1">
      <c r="D76" s="269" t="s">
        <v>93</v>
      </c>
    </row>
    <row r="78" spans="4:31" ht="20.25" customHeight="1">
      <c r="D78" s="420" t="s">
        <v>136</v>
      </c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72"/>
    </row>
    <row r="79" spans="4:31" ht="20.25" customHeight="1">
      <c r="D79" s="420" t="s">
        <v>147</v>
      </c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</row>
    <row r="80" spans="4:31" ht="20.25" customHeight="1">
      <c r="D80" s="270" t="s">
        <v>146</v>
      </c>
      <c r="E80" s="9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271"/>
      <c r="AD80" s="271"/>
      <c r="AE80" s="72"/>
    </row>
  </sheetData>
  <sheetProtection/>
  <mergeCells count="731">
    <mergeCell ref="U5:W5"/>
    <mergeCell ref="AG39:AG40"/>
    <mergeCell ref="AH39:AH40"/>
    <mergeCell ref="BA39:BA40"/>
    <mergeCell ref="BB39:BB40"/>
    <mergeCell ref="AH49:AH50"/>
    <mergeCell ref="AA49:AA50"/>
    <mergeCell ref="AB49:AB50"/>
    <mergeCell ref="AC45:AC46"/>
    <mergeCell ref="AA41:AA42"/>
    <mergeCell ref="AZ39:AZ40"/>
    <mergeCell ref="AU39:AU40"/>
    <mergeCell ref="BA41:BA42"/>
    <mergeCell ref="D78:AD78"/>
    <mergeCell ref="U51:U52"/>
    <mergeCell ref="V51:V52"/>
    <mergeCell ref="W49:W50"/>
    <mergeCell ref="AB45:AB46"/>
    <mergeCell ref="L64:R64"/>
    <mergeCell ref="D79:AE79"/>
    <mergeCell ref="AR39:AR40"/>
    <mergeCell ref="AS39:AS40"/>
    <mergeCell ref="AN45:AN46"/>
    <mergeCell ref="AN43:AN44"/>
    <mergeCell ref="AJ39:AJ40"/>
    <mergeCell ref="AP39:AP40"/>
    <mergeCell ref="AL39:AL40"/>
    <mergeCell ref="AN39:AN40"/>
    <mergeCell ref="AP45:AP46"/>
    <mergeCell ref="BR45:BR46"/>
    <mergeCell ref="BR43:BR44"/>
    <mergeCell ref="AK39:AK40"/>
    <mergeCell ref="AM39:AM40"/>
    <mergeCell ref="AY45:AY46"/>
    <mergeCell ref="BG39:BG40"/>
    <mergeCell ref="BD39:BD40"/>
    <mergeCell ref="BD41:BD42"/>
    <mergeCell ref="AS41:AS42"/>
    <mergeCell ref="AU45:AU46"/>
    <mergeCell ref="W45:W46"/>
    <mergeCell ref="AA53:AA54"/>
    <mergeCell ref="AN49:AN50"/>
    <mergeCell ref="X53:X54"/>
    <mergeCell ref="AG49:AG50"/>
    <mergeCell ref="AF53:AF54"/>
    <mergeCell ref="AG53:AG54"/>
    <mergeCell ref="AI53:AI54"/>
    <mergeCell ref="X49:X50"/>
    <mergeCell ref="AF49:AF50"/>
    <mergeCell ref="AG51:AG52"/>
    <mergeCell ref="AJ51:AJ52"/>
    <mergeCell ref="AH51:AH52"/>
    <mergeCell ref="AK51:AK52"/>
    <mergeCell ref="AK53:AK54"/>
    <mergeCell ref="AH53:AH54"/>
    <mergeCell ref="S66:AN66"/>
    <mergeCell ref="AE64:AN64"/>
    <mergeCell ref="Z51:Z52"/>
    <mergeCell ref="AA51:AA52"/>
    <mergeCell ref="AD53:AD54"/>
    <mergeCell ref="AN53:AN54"/>
    <mergeCell ref="S64:AB64"/>
    <mergeCell ref="AE53:AE54"/>
    <mergeCell ref="AB53:AB54"/>
    <mergeCell ref="AC51:AC52"/>
    <mergeCell ref="W51:W52"/>
    <mergeCell ref="W37:W38"/>
    <mergeCell ref="AB51:AB52"/>
    <mergeCell ref="AM37:AM38"/>
    <mergeCell ref="AD37:AD38"/>
    <mergeCell ref="V37:V38"/>
    <mergeCell ref="AA45:AA46"/>
    <mergeCell ref="AC37:AC38"/>
    <mergeCell ref="AM49:AM50"/>
    <mergeCell ref="AJ49:AJ50"/>
    <mergeCell ref="AL49:AL50"/>
    <mergeCell ref="AL37:AL38"/>
    <mergeCell ref="AG37:AG38"/>
    <mergeCell ref="Y41:Y42"/>
    <mergeCell ref="AE43:AE44"/>
    <mergeCell ref="AL41:AL42"/>
    <mergeCell ref="AI39:AI40"/>
    <mergeCell ref="AF37:AF38"/>
    <mergeCell ref="AE37:AE38"/>
    <mergeCell ref="AF43:AF44"/>
    <mergeCell ref="AG43:AG44"/>
    <mergeCell ref="CD1:CL3"/>
    <mergeCell ref="S7:AD7"/>
    <mergeCell ref="AE7:AP7"/>
    <mergeCell ref="AA43:AA44"/>
    <mergeCell ref="AC39:AC40"/>
    <mergeCell ref="V43:V44"/>
    <mergeCell ref="W43:W44"/>
    <mergeCell ref="Y43:Y44"/>
    <mergeCell ref="Z39:Z40"/>
    <mergeCell ref="U43:U44"/>
    <mergeCell ref="X43:X44"/>
    <mergeCell ref="X41:X42"/>
    <mergeCell ref="AA39:AA40"/>
    <mergeCell ref="AE41:AE42"/>
    <mergeCell ref="AD43:AD44"/>
    <mergeCell ref="AB39:AB40"/>
    <mergeCell ref="Z41:Z42"/>
    <mergeCell ref="AC41:AC42"/>
    <mergeCell ref="AD39:AD40"/>
    <mergeCell ref="AB43:AB44"/>
    <mergeCell ref="C6:C8"/>
    <mergeCell ref="D6:D8"/>
    <mergeCell ref="E6:E8"/>
    <mergeCell ref="F6:F8"/>
    <mergeCell ref="N37:N38"/>
    <mergeCell ref="C37:C38"/>
    <mergeCell ref="J37:J38"/>
    <mergeCell ref="D9:E9"/>
    <mergeCell ref="D18:E18"/>
    <mergeCell ref="G7:P7"/>
    <mergeCell ref="Q6:Q8"/>
    <mergeCell ref="R6:R8"/>
    <mergeCell ref="Q41:Q42"/>
    <mergeCell ref="S41:S42"/>
    <mergeCell ref="S37:S38"/>
    <mergeCell ref="S6:AP6"/>
    <mergeCell ref="AH37:AH38"/>
    <mergeCell ref="AI37:AI38"/>
    <mergeCell ref="AB41:AB42"/>
    <mergeCell ref="Z37:Z38"/>
    <mergeCell ref="T37:T38"/>
    <mergeCell ref="X37:X38"/>
    <mergeCell ref="U37:U38"/>
    <mergeCell ref="T43:T44"/>
    <mergeCell ref="J49:J50"/>
    <mergeCell ref="X45:X46"/>
    <mergeCell ref="T49:T50"/>
    <mergeCell ref="U49:U50"/>
    <mergeCell ref="V49:V50"/>
    <mergeCell ref="V45:V46"/>
    <mergeCell ref="Y45:Y46"/>
    <mergeCell ref="Z43:Z44"/>
    <mergeCell ref="R43:R44"/>
    <mergeCell ref="Y39:Y40"/>
    <mergeCell ref="W41:W42"/>
    <mergeCell ref="W39:W40"/>
    <mergeCell ref="S43:S44"/>
    <mergeCell ref="T45:T46"/>
    <mergeCell ref="U45:U46"/>
    <mergeCell ref="R45:R46"/>
    <mergeCell ref="D36:E36"/>
    <mergeCell ref="AP37:AP38"/>
    <mergeCell ref="AB37:AB38"/>
    <mergeCell ref="AJ37:AJ38"/>
    <mergeCell ref="Y37:Y38"/>
    <mergeCell ref="I37:I38"/>
    <mergeCell ref="F37:F38"/>
    <mergeCell ref="AA37:AA38"/>
    <mergeCell ref="AN37:AN38"/>
    <mergeCell ref="AO37:AO38"/>
    <mergeCell ref="P37:P38"/>
    <mergeCell ref="AK37:AK38"/>
    <mergeCell ref="T41:T42"/>
    <mergeCell ref="U41:U42"/>
    <mergeCell ref="AD41:AD42"/>
    <mergeCell ref="S39:S40"/>
    <mergeCell ref="AE39:AE40"/>
    <mergeCell ref="AF39:AF40"/>
    <mergeCell ref="X39:X40"/>
    <mergeCell ref="Q39:Q40"/>
    <mergeCell ref="J39:J40"/>
    <mergeCell ref="K39:K40"/>
    <mergeCell ref="M41:M42"/>
    <mergeCell ref="U39:U40"/>
    <mergeCell ref="V39:V40"/>
    <mergeCell ref="P41:P42"/>
    <mergeCell ref="V41:V42"/>
    <mergeCell ref="T39:T40"/>
    <mergeCell ref="L37:L38"/>
    <mergeCell ref="M37:M38"/>
    <mergeCell ref="Q37:Q38"/>
    <mergeCell ref="N43:N44"/>
    <mergeCell ref="R37:R38"/>
    <mergeCell ref="R41:R42"/>
    <mergeCell ref="N41:N42"/>
    <mergeCell ref="O43:O44"/>
    <mergeCell ref="O37:O38"/>
    <mergeCell ref="R39:R40"/>
    <mergeCell ref="C39:C40"/>
    <mergeCell ref="E39:E40"/>
    <mergeCell ref="F39:F40"/>
    <mergeCell ref="G39:G40"/>
    <mergeCell ref="H39:H40"/>
    <mergeCell ref="H37:H38"/>
    <mergeCell ref="E37:E38"/>
    <mergeCell ref="N45:N46"/>
    <mergeCell ref="M39:M40"/>
    <mergeCell ref="N39:N40"/>
    <mergeCell ref="O39:O40"/>
    <mergeCell ref="P39:P40"/>
    <mergeCell ref="M43:M44"/>
    <mergeCell ref="P45:P46"/>
    <mergeCell ref="O45:O46"/>
    <mergeCell ref="M45:M46"/>
    <mergeCell ref="J43:J44"/>
    <mergeCell ref="J51:J52"/>
    <mergeCell ref="K51:K52"/>
    <mergeCell ref="L51:L52"/>
    <mergeCell ref="H51:H52"/>
    <mergeCell ref="H49:H50"/>
    <mergeCell ref="H45:H46"/>
    <mergeCell ref="I45:I46"/>
    <mergeCell ref="J45:J46"/>
    <mergeCell ref="K45:K46"/>
    <mergeCell ref="C43:C44"/>
    <mergeCell ref="F43:F44"/>
    <mergeCell ref="G43:G44"/>
    <mergeCell ref="G45:G46"/>
    <mergeCell ref="C45:C46"/>
    <mergeCell ref="E45:E46"/>
    <mergeCell ref="F45:F46"/>
    <mergeCell ref="AW45:AW46"/>
    <mergeCell ref="AT45:AT46"/>
    <mergeCell ref="AV45:AV46"/>
    <mergeCell ref="Z45:Z46"/>
    <mergeCell ref="AR45:AR46"/>
    <mergeCell ref="AS45:AS46"/>
    <mergeCell ref="AG45:AG46"/>
    <mergeCell ref="AH45:AH46"/>
    <mergeCell ref="AI45:AI46"/>
    <mergeCell ref="AE45:AE46"/>
    <mergeCell ref="AQ6:BN6"/>
    <mergeCell ref="AQ7:BB7"/>
    <mergeCell ref="BC7:BN7"/>
    <mergeCell ref="AR37:AR38"/>
    <mergeCell ref="AS37:AS38"/>
    <mergeCell ref="AU37:AU38"/>
    <mergeCell ref="AY37:AY38"/>
    <mergeCell ref="BL37:BL38"/>
    <mergeCell ref="BA37:BA38"/>
    <mergeCell ref="BE37:BE38"/>
    <mergeCell ref="BF37:BF38"/>
    <mergeCell ref="BI39:BI40"/>
    <mergeCell ref="BJ39:BJ40"/>
    <mergeCell ref="BJ37:BJ38"/>
    <mergeCell ref="BL39:BL40"/>
    <mergeCell ref="BL41:BL42"/>
    <mergeCell ref="BI41:BI42"/>
    <mergeCell ref="BH41:BH42"/>
    <mergeCell ref="BK53:BK54"/>
    <mergeCell ref="BK51:BK52"/>
    <mergeCell ref="BN49:BN50"/>
    <mergeCell ref="BM51:BM52"/>
    <mergeCell ref="AQ49:AQ50"/>
    <mergeCell ref="AR49:AR50"/>
    <mergeCell ref="AS49:AS50"/>
    <mergeCell ref="AW49:AW50"/>
    <mergeCell ref="BM49:BM50"/>
    <mergeCell ref="AW51:AW52"/>
    <mergeCell ref="L49:L50"/>
    <mergeCell ref="H53:H54"/>
    <mergeCell ref="BM53:BM54"/>
    <mergeCell ref="BN53:BN54"/>
    <mergeCell ref="BK49:BK50"/>
    <mergeCell ref="BN51:BN52"/>
    <mergeCell ref="AO49:AO50"/>
    <mergeCell ref="I53:I54"/>
    <mergeCell ref="Y53:Y54"/>
    <mergeCell ref="M51:M52"/>
    <mergeCell ref="E53:E54"/>
    <mergeCell ref="F53:F54"/>
    <mergeCell ref="K49:K50"/>
    <mergeCell ref="C51:C52"/>
    <mergeCell ref="E51:E52"/>
    <mergeCell ref="J53:J54"/>
    <mergeCell ref="G51:G52"/>
    <mergeCell ref="M53:M54"/>
    <mergeCell ref="N51:N52"/>
    <mergeCell ref="O51:O52"/>
    <mergeCell ref="P51:P52"/>
    <mergeCell ref="P53:P54"/>
    <mergeCell ref="K53:K54"/>
    <mergeCell ref="L53:L54"/>
    <mergeCell ref="N53:N54"/>
    <mergeCell ref="C63:E63"/>
    <mergeCell ref="G53:G54"/>
    <mergeCell ref="C49:C50"/>
    <mergeCell ref="E49:E50"/>
    <mergeCell ref="I49:I50"/>
    <mergeCell ref="F51:F52"/>
    <mergeCell ref="I51:I52"/>
    <mergeCell ref="G49:G50"/>
    <mergeCell ref="F49:F50"/>
    <mergeCell ref="C53:C54"/>
    <mergeCell ref="BZ37:BZ38"/>
    <mergeCell ref="CG41:CG42"/>
    <mergeCell ref="BB37:BB38"/>
    <mergeCell ref="BD37:BD38"/>
    <mergeCell ref="BG37:BG38"/>
    <mergeCell ref="BM37:BM38"/>
    <mergeCell ref="BN37:BN38"/>
    <mergeCell ref="BH37:BH38"/>
    <mergeCell ref="BI37:BI38"/>
    <mergeCell ref="BK37:BK38"/>
    <mergeCell ref="CI39:CI40"/>
    <mergeCell ref="CC39:CC40"/>
    <mergeCell ref="CJ39:CJ40"/>
    <mergeCell ref="BV39:BV40"/>
    <mergeCell ref="BP39:BP40"/>
    <mergeCell ref="CL39:CL40"/>
    <mergeCell ref="CF39:CF40"/>
    <mergeCell ref="CD39:CD40"/>
    <mergeCell ref="BT39:BT40"/>
    <mergeCell ref="BQ39:BQ40"/>
    <mergeCell ref="BT37:BT38"/>
    <mergeCell ref="BU37:BU38"/>
    <mergeCell ref="BV37:BV38"/>
    <mergeCell ref="CL37:CL38"/>
    <mergeCell ref="BY37:BY38"/>
    <mergeCell ref="BM39:BM40"/>
    <mergeCell ref="BN39:BN40"/>
    <mergeCell ref="CK39:CK40"/>
    <mergeCell ref="CG39:CG40"/>
    <mergeCell ref="CH39:CH40"/>
    <mergeCell ref="CD37:CD38"/>
    <mergeCell ref="CI37:CI38"/>
    <mergeCell ref="CA37:CA38"/>
    <mergeCell ref="CJ37:CJ38"/>
    <mergeCell ref="CK37:CK38"/>
    <mergeCell ref="BO6:CL6"/>
    <mergeCell ref="BO7:BZ7"/>
    <mergeCell ref="CA7:CL7"/>
    <mergeCell ref="BP37:BP38"/>
    <mergeCell ref="BQ37:BQ38"/>
    <mergeCell ref="BR37:BR38"/>
    <mergeCell ref="CE37:CE38"/>
    <mergeCell ref="CF37:CF38"/>
    <mergeCell ref="BO37:BO38"/>
    <mergeCell ref="CG37:CG38"/>
    <mergeCell ref="CH37:CH38"/>
    <mergeCell ref="BS37:BS38"/>
    <mergeCell ref="BX37:BX38"/>
    <mergeCell ref="CB37:CB38"/>
    <mergeCell ref="CC37:CC38"/>
    <mergeCell ref="AQ64:AZ64"/>
    <mergeCell ref="BC64:BL64"/>
    <mergeCell ref="AZ53:AZ54"/>
    <mergeCell ref="AX53:AX54"/>
    <mergeCell ref="AX51:AX52"/>
    <mergeCell ref="BW37:BW38"/>
    <mergeCell ref="AT37:AT38"/>
    <mergeCell ref="AT39:AT40"/>
    <mergeCell ref="AT41:AT42"/>
    <mergeCell ref="AV39:AV40"/>
    <mergeCell ref="CE39:CE40"/>
    <mergeCell ref="CB39:CB40"/>
    <mergeCell ref="CA39:CA40"/>
    <mergeCell ref="CA41:CA42"/>
    <mergeCell ref="AX39:AX40"/>
    <mergeCell ref="BS39:BS40"/>
    <mergeCell ref="BR41:BR42"/>
    <mergeCell ref="BR39:BR40"/>
    <mergeCell ref="BO39:BO40"/>
    <mergeCell ref="BH39:BH40"/>
    <mergeCell ref="AV37:AV38"/>
    <mergeCell ref="AW37:AW38"/>
    <mergeCell ref="AX37:AX38"/>
    <mergeCell ref="AZ37:AZ38"/>
    <mergeCell ref="AZ41:AZ42"/>
    <mergeCell ref="AW41:AW42"/>
    <mergeCell ref="AX41:AX42"/>
    <mergeCell ref="AW39:AW40"/>
    <mergeCell ref="AY41:AY42"/>
    <mergeCell ref="AY39:AY40"/>
    <mergeCell ref="CC45:CC46"/>
    <mergeCell ref="BZ45:BZ46"/>
    <mergeCell ref="CB45:CB46"/>
    <mergeCell ref="CC41:CC42"/>
    <mergeCell ref="CC43:CC44"/>
    <mergeCell ref="BY45:BY46"/>
    <mergeCell ref="CA43:CA44"/>
    <mergeCell ref="CB41:CB42"/>
    <mergeCell ref="BY43:BY44"/>
    <mergeCell ref="CK43:CK44"/>
    <mergeCell ref="BP41:BP42"/>
    <mergeCell ref="CI45:CI46"/>
    <mergeCell ref="CG45:CG46"/>
    <mergeCell ref="CJ45:CJ46"/>
    <mergeCell ref="CK49:CK50"/>
    <mergeCell ref="CA45:CA46"/>
    <mergeCell ref="BT41:BT42"/>
    <mergeCell ref="BU41:BU42"/>
    <mergeCell ref="BW45:BW46"/>
    <mergeCell ref="AQ66:BL66"/>
    <mergeCell ref="BL51:BL52"/>
    <mergeCell ref="BL53:BL54"/>
    <mergeCell ref="BJ53:BJ54"/>
    <mergeCell ref="BJ51:BJ52"/>
    <mergeCell ref="AU49:AU50"/>
    <mergeCell ref="BH51:BH52"/>
    <mergeCell ref="AU53:AU54"/>
    <mergeCell ref="AR53:AR54"/>
    <mergeCell ref="AR51:AR52"/>
    <mergeCell ref="AW53:AW54"/>
    <mergeCell ref="AY49:AY50"/>
    <mergeCell ref="AS51:AS52"/>
    <mergeCell ref="AY51:AY52"/>
    <mergeCell ref="AY53:AY54"/>
    <mergeCell ref="AS53:AS54"/>
    <mergeCell ref="AT49:AT50"/>
    <mergeCell ref="AT51:AT52"/>
    <mergeCell ref="AT53:AT54"/>
    <mergeCell ref="AV49:AV50"/>
    <mergeCell ref="CL41:CL42"/>
    <mergeCell ref="CH43:CH44"/>
    <mergeCell ref="CF43:CF44"/>
    <mergeCell ref="BZ43:BZ44"/>
    <mergeCell ref="CB43:CB44"/>
    <mergeCell ref="BE53:BE54"/>
    <mergeCell ref="CF41:CF42"/>
    <mergeCell ref="BY41:BY42"/>
    <mergeCell ref="BR49:BR50"/>
    <mergeCell ref="BX45:BX46"/>
    <mergeCell ref="BH53:BH54"/>
    <mergeCell ref="BA49:BA50"/>
    <mergeCell ref="BB49:BB50"/>
    <mergeCell ref="BA51:BA52"/>
    <mergeCell ref="BI45:BI46"/>
    <mergeCell ref="BG53:BG54"/>
    <mergeCell ref="BI53:BI54"/>
    <mergeCell ref="BI51:BI52"/>
    <mergeCell ref="BA53:BA54"/>
    <mergeCell ref="BB53:BB54"/>
    <mergeCell ref="CD43:CD44"/>
    <mergeCell ref="CE43:CE44"/>
    <mergeCell ref="CI41:CI42"/>
    <mergeCell ref="CH45:CH46"/>
    <mergeCell ref="CF45:CF46"/>
    <mergeCell ref="CE45:CE46"/>
    <mergeCell ref="CG43:CG44"/>
    <mergeCell ref="CH41:CH42"/>
    <mergeCell ref="CD41:CD42"/>
    <mergeCell ref="CL45:CL46"/>
    <mergeCell ref="CL43:CL44"/>
    <mergeCell ref="CJ41:CJ42"/>
    <mergeCell ref="CK41:CK42"/>
    <mergeCell ref="CD45:CD46"/>
    <mergeCell ref="BZ41:BZ42"/>
    <mergeCell ref="CE41:CE42"/>
    <mergeCell ref="CK45:CK46"/>
    <mergeCell ref="CI43:CI44"/>
    <mergeCell ref="CJ43:CJ44"/>
    <mergeCell ref="CL53:CL54"/>
    <mergeCell ref="CL49:CL50"/>
    <mergeCell ref="BV49:BV50"/>
    <mergeCell ref="BW49:BW50"/>
    <mergeCell ref="BZ49:BZ50"/>
    <mergeCell ref="CB49:CB50"/>
    <mergeCell ref="CI49:CI50"/>
    <mergeCell ref="CJ49:CJ50"/>
    <mergeCell ref="CH49:CH50"/>
    <mergeCell ref="CE49:CE50"/>
    <mergeCell ref="CK53:CK54"/>
    <mergeCell ref="CK51:CK52"/>
    <mergeCell ref="CF51:CF52"/>
    <mergeCell ref="CF53:CF54"/>
    <mergeCell ref="CJ53:CJ54"/>
    <mergeCell ref="CG51:CG52"/>
    <mergeCell ref="CC49:CC50"/>
    <mergeCell ref="CH51:CH52"/>
    <mergeCell ref="CE51:CE52"/>
    <mergeCell ref="BX51:BX52"/>
    <mergeCell ref="CD51:CD52"/>
    <mergeCell ref="BY51:BY52"/>
    <mergeCell ref="BW53:BW54"/>
    <mergeCell ref="BZ53:BZ54"/>
    <mergeCell ref="CL51:CL52"/>
    <mergeCell ref="CA49:CA50"/>
    <mergeCell ref="BZ51:BZ52"/>
    <mergeCell ref="CB51:CB52"/>
    <mergeCell ref="CI51:CI52"/>
    <mergeCell ref="CJ51:CJ52"/>
    <mergeCell ref="CF49:CF50"/>
    <mergeCell ref="CG49:CG50"/>
    <mergeCell ref="CE53:CE54"/>
    <mergeCell ref="BX53:BX54"/>
    <mergeCell ref="CG53:CG54"/>
    <mergeCell ref="CH53:CH54"/>
    <mergeCell ref="CI53:CI54"/>
    <mergeCell ref="BO66:CJ66"/>
    <mergeCell ref="BP53:BP54"/>
    <mergeCell ref="BQ53:BQ54"/>
    <mergeCell ref="BS53:BS54"/>
    <mergeCell ref="BT53:BT54"/>
    <mergeCell ref="BL49:BL50"/>
    <mergeCell ref="BM45:BM46"/>
    <mergeCell ref="CB53:CB54"/>
    <mergeCell ref="BO64:BX64"/>
    <mergeCell ref="CA64:CJ64"/>
    <mergeCell ref="BR53:BR54"/>
    <mergeCell ref="CA53:CA54"/>
    <mergeCell ref="BU53:BU54"/>
    <mergeCell ref="CC53:CC54"/>
    <mergeCell ref="CD53:CD54"/>
    <mergeCell ref="BN45:BN46"/>
    <mergeCell ref="BG45:BG46"/>
    <mergeCell ref="BV53:BV54"/>
    <mergeCell ref="BY53:BY54"/>
    <mergeCell ref="AX45:AX46"/>
    <mergeCell ref="AZ45:AZ46"/>
    <mergeCell ref="BH45:BH46"/>
    <mergeCell ref="BF45:BF46"/>
    <mergeCell ref="BQ45:BQ46"/>
    <mergeCell ref="BO45:BO46"/>
    <mergeCell ref="BA45:BA46"/>
    <mergeCell ref="BD45:BD46"/>
    <mergeCell ref="BB45:BB46"/>
    <mergeCell ref="BJ45:BJ46"/>
    <mergeCell ref="BK45:BK46"/>
    <mergeCell ref="BL45:BL46"/>
    <mergeCell ref="BE45:BE46"/>
    <mergeCell ref="BX41:BX42"/>
    <mergeCell ref="BS41:BS42"/>
    <mergeCell ref="AT43:AT44"/>
    <mergeCell ref="AU43:AU44"/>
    <mergeCell ref="BG43:BG44"/>
    <mergeCell ref="BJ43:BJ44"/>
    <mergeCell ref="BA43:BA44"/>
    <mergeCell ref="AZ49:AZ50"/>
    <mergeCell ref="AX49:AX50"/>
    <mergeCell ref="BB51:BB52"/>
    <mergeCell ref="AZ51:AZ52"/>
    <mergeCell ref="BI49:BI50"/>
    <mergeCell ref="BF51:BF52"/>
    <mergeCell ref="BH49:BH50"/>
    <mergeCell ref="BG49:BG50"/>
    <mergeCell ref="BG51:BG52"/>
    <mergeCell ref="BF53:BF54"/>
    <mergeCell ref="BF49:BF50"/>
    <mergeCell ref="BC49:BC50"/>
    <mergeCell ref="BC51:BC52"/>
    <mergeCell ref="BC53:BC54"/>
    <mergeCell ref="BE51:BE52"/>
    <mergeCell ref="BD49:BD50"/>
    <mergeCell ref="BD51:BD52"/>
    <mergeCell ref="BD53:BD54"/>
    <mergeCell ref="BE49:BE50"/>
    <mergeCell ref="AV51:AV52"/>
    <mergeCell ref="AV53:AV54"/>
    <mergeCell ref="AL51:AL52"/>
    <mergeCell ref="AL53:AL54"/>
    <mergeCell ref="AM53:AM54"/>
    <mergeCell ref="AP53:AP54"/>
    <mergeCell ref="AQ53:AQ54"/>
    <mergeCell ref="AU51:AU52"/>
    <mergeCell ref="AM51:AM52"/>
    <mergeCell ref="C1:H1"/>
    <mergeCell ref="C2:H2"/>
    <mergeCell ref="C4:H4"/>
    <mergeCell ref="G6:P6"/>
    <mergeCell ref="P43:P44"/>
    <mergeCell ref="I43:I44"/>
    <mergeCell ref="J41:J42"/>
    <mergeCell ref="D25:E25"/>
    <mergeCell ref="I41:I42"/>
    <mergeCell ref="O41:O42"/>
    <mergeCell ref="C41:C42"/>
    <mergeCell ref="E41:E42"/>
    <mergeCell ref="F41:F42"/>
    <mergeCell ref="G41:G42"/>
    <mergeCell ref="H41:H42"/>
    <mergeCell ref="AP51:AP52"/>
    <mergeCell ref="AO51:AO52"/>
    <mergeCell ref="AN51:AN52"/>
    <mergeCell ref="AP41:AP42"/>
    <mergeCell ref="AO43:AO44"/>
    <mergeCell ref="N49:N50"/>
    <mergeCell ref="O49:O50"/>
    <mergeCell ref="Q49:Q50"/>
    <mergeCell ref="AQ51:AQ52"/>
    <mergeCell ref="U53:U54"/>
    <mergeCell ref="Q51:Q52"/>
    <mergeCell ref="AJ53:AJ54"/>
    <mergeCell ref="V53:V54"/>
    <mergeCell ref="Y51:Y52"/>
    <mergeCell ref="Y49:Y50"/>
    <mergeCell ref="L45:L46"/>
    <mergeCell ref="AP49:AP50"/>
    <mergeCell ref="Q43:Q44"/>
    <mergeCell ref="R49:R50"/>
    <mergeCell ref="Q53:Q54"/>
    <mergeCell ref="S45:S46"/>
    <mergeCell ref="S51:S52"/>
    <mergeCell ref="Q45:Q46"/>
    <mergeCell ref="O53:O54"/>
    <mergeCell ref="M49:M50"/>
    <mergeCell ref="K37:K38"/>
    <mergeCell ref="E43:E44"/>
    <mergeCell ref="K41:K42"/>
    <mergeCell ref="K43:K44"/>
    <mergeCell ref="H43:H44"/>
    <mergeCell ref="L43:L44"/>
    <mergeCell ref="L41:L42"/>
    <mergeCell ref="I39:I40"/>
    <mergeCell ref="L39:L40"/>
    <mergeCell ref="G37:G38"/>
    <mergeCell ref="R53:R54"/>
    <mergeCell ref="AO39:AO40"/>
    <mergeCell ref="AO45:AO46"/>
    <mergeCell ref="AC43:AC44"/>
    <mergeCell ref="AM43:AM44"/>
    <mergeCell ref="AF45:AF46"/>
    <mergeCell ref="AK45:AK46"/>
    <mergeCell ref="AM45:AM46"/>
    <mergeCell ref="AO53:AO54"/>
    <mergeCell ref="AF41:AF42"/>
    <mergeCell ref="AN41:AN42"/>
    <mergeCell ref="AK41:AK42"/>
    <mergeCell ref="AJ45:AJ46"/>
    <mergeCell ref="AL45:AL46"/>
    <mergeCell ref="AJ43:AJ44"/>
    <mergeCell ref="AH43:AH44"/>
    <mergeCell ref="AM41:AM42"/>
    <mergeCell ref="AH41:AH42"/>
    <mergeCell ref="AS43:AS44"/>
    <mergeCell ref="AZ43:AZ44"/>
    <mergeCell ref="BM43:BM44"/>
    <mergeCell ref="BN43:BN44"/>
    <mergeCell ref="BO41:BO42"/>
    <mergeCell ref="BO43:BO44"/>
    <mergeCell ref="BY49:BY50"/>
    <mergeCell ref="BQ51:BQ52"/>
    <mergeCell ref="BP49:BP50"/>
    <mergeCell ref="BQ49:BQ50"/>
    <mergeCell ref="BS49:BS50"/>
    <mergeCell ref="BU51:BU52"/>
    <mergeCell ref="BT51:BT52"/>
    <mergeCell ref="BP51:BP52"/>
    <mergeCell ref="BS51:BS52"/>
    <mergeCell ref="BX49:BX50"/>
    <mergeCell ref="BW43:BW44"/>
    <mergeCell ref="BV43:BV44"/>
    <mergeCell ref="BV45:BV46"/>
    <mergeCell ref="BX43:BX44"/>
    <mergeCell ref="BT45:BT46"/>
    <mergeCell ref="BT43:BT44"/>
    <mergeCell ref="BU43:BU44"/>
    <mergeCell ref="BS45:BS46"/>
    <mergeCell ref="BB41:BB42"/>
    <mergeCell ref="BW41:BW42"/>
    <mergeCell ref="BV41:BV42"/>
    <mergeCell ref="BJ49:BJ50"/>
    <mergeCell ref="BP43:BP44"/>
    <mergeCell ref="BQ41:BQ42"/>
    <mergeCell ref="BQ43:BQ44"/>
    <mergeCell ref="BS43:BS44"/>
    <mergeCell ref="BP45:BP46"/>
    <mergeCell ref="BL43:BL44"/>
    <mergeCell ref="BM41:BM42"/>
    <mergeCell ref="BN41:BN42"/>
    <mergeCell ref="BK39:BK40"/>
    <mergeCell ref="M66:R66"/>
    <mergeCell ref="BZ39:BZ40"/>
    <mergeCell ref="BY39:BY40"/>
    <mergeCell ref="BW39:BW40"/>
    <mergeCell ref="BX39:BX40"/>
    <mergeCell ref="BU39:BU40"/>
    <mergeCell ref="BE39:BE40"/>
    <mergeCell ref="BF39:BF40"/>
    <mergeCell ref="BE41:BE42"/>
    <mergeCell ref="BF41:BF42"/>
    <mergeCell ref="BE43:BE44"/>
    <mergeCell ref="BK41:BK42"/>
    <mergeCell ref="BG41:BG42"/>
    <mergeCell ref="BH43:BH44"/>
    <mergeCell ref="BI43:BI44"/>
    <mergeCell ref="BF43:BF44"/>
    <mergeCell ref="AV41:AV42"/>
    <mergeCell ref="AX43:AX44"/>
    <mergeCell ref="AY43:AY44"/>
    <mergeCell ref="AW43:AW44"/>
    <mergeCell ref="AV43:AV44"/>
    <mergeCell ref="BK43:BK44"/>
    <mergeCell ref="BD43:BD44"/>
    <mergeCell ref="BJ41:BJ42"/>
    <mergeCell ref="AI49:AI50"/>
    <mergeCell ref="AI51:AI52"/>
    <mergeCell ref="AK49:AK50"/>
    <mergeCell ref="AK43:AK44"/>
    <mergeCell ref="AU41:AU42"/>
    <mergeCell ref="AJ41:AJ42"/>
    <mergeCell ref="AI43:AI44"/>
    <mergeCell ref="AL43:AL44"/>
    <mergeCell ref="AO41:AO42"/>
    <mergeCell ref="AP43:AP44"/>
    <mergeCell ref="CD49:CD50"/>
    <mergeCell ref="BR51:BR52"/>
    <mergeCell ref="CA51:CA52"/>
    <mergeCell ref="CC51:CC52"/>
    <mergeCell ref="AD45:AD46"/>
    <mergeCell ref="BT49:BT50"/>
    <mergeCell ref="BU49:BU50"/>
    <mergeCell ref="BV51:BV52"/>
    <mergeCell ref="BW51:BW52"/>
    <mergeCell ref="BU45:BU46"/>
    <mergeCell ref="U2:W2"/>
    <mergeCell ref="Z2:AL2"/>
    <mergeCell ref="Z4:AL4"/>
    <mergeCell ref="AR43:AR44"/>
    <mergeCell ref="BB43:BB44"/>
    <mergeCell ref="W53:W54"/>
    <mergeCell ref="U4:W4"/>
    <mergeCell ref="Z49:Z50"/>
    <mergeCell ref="AR41:AR42"/>
    <mergeCell ref="AI41:AI42"/>
    <mergeCell ref="AE49:AE50"/>
    <mergeCell ref="X51:X52"/>
    <mergeCell ref="D60:E60"/>
    <mergeCell ref="S53:S54"/>
    <mergeCell ref="T51:T52"/>
    <mergeCell ref="Z53:Z54"/>
    <mergeCell ref="S49:S50"/>
    <mergeCell ref="T53:T54"/>
    <mergeCell ref="P49:P50"/>
    <mergeCell ref="R51:R52"/>
    <mergeCell ref="C65:L67"/>
    <mergeCell ref="S71:AB71"/>
    <mergeCell ref="S72:AB72"/>
    <mergeCell ref="AG41:AG42"/>
    <mergeCell ref="AD49:AD50"/>
    <mergeCell ref="AD51:AD52"/>
    <mergeCell ref="AC49:AC50"/>
    <mergeCell ref="AF51:AF52"/>
    <mergeCell ref="AE51:AE52"/>
    <mergeCell ref="AC53:AC54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Karolina Szproch</cp:lastModifiedBy>
  <cp:lastPrinted>2022-08-26T09:17:33Z</cp:lastPrinted>
  <dcterms:created xsi:type="dcterms:W3CDTF">2012-01-15T08:04:40Z</dcterms:created>
  <dcterms:modified xsi:type="dcterms:W3CDTF">2023-06-06T09:54:11Z</dcterms:modified>
  <cp:category/>
  <cp:version/>
  <cp:contentType/>
  <cp:contentStatus/>
</cp:coreProperties>
</file>