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600"/>
  </bookViews>
  <sheets>
    <sheet name="PLAN nabór 20_21" sheetId="3" r:id="rId1"/>
    <sheet name="standard" sheetId="5" r:id="rId2"/>
  </sheets>
  <definedNames>
    <definedName name="_xlnm.Print_Area" localSheetId="0">'PLAN nabór 20_21'!$A$1:$CJ$74</definedName>
  </definedNames>
  <calcPr calcId="145621"/>
</workbook>
</file>

<file path=xl/calcChain.xml><?xml version="1.0" encoding="utf-8"?>
<calcChain xmlns="http://schemas.openxmlformats.org/spreadsheetml/2006/main">
  <c r="D21" i="5" l="1"/>
  <c r="H58" i="3"/>
  <c r="J57" i="3"/>
  <c r="I57" i="3"/>
  <c r="F57" i="3"/>
  <c r="J55" i="3"/>
  <c r="I55" i="3"/>
  <c r="E56" i="3"/>
  <c r="E57" i="3"/>
  <c r="E58" i="3"/>
  <c r="E55" i="3"/>
  <c r="J53" i="3"/>
  <c r="I53" i="3"/>
  <c r="E53" i="3"/>
  <c r="E51" i="3"/>
  <c r="I51" i="3"/>
  <c r="J51" i="3"/>
  <c r="J49" i="3"/>
  <c r="E49" i="3"/>
  <c r="E48" i="3"/>
  <c r="I48" i="3"/>
  <c r="K48" i="3"/>
  <c r="I45" i="3"/>
  <c r="I41" i="3"/>
  <c r="E43" i="3"/>
  <c r="E45" i="3"/>
  <c r="E41" i="3"/>
  <c r="E39" i="3"/>
  <c r="J39" i="3"/>
  <c r="I43" i="3"/>
  <c r="J41" i="3"/>
  <c r="J37" i="3"/>
  <c r="F35" i="3"/>
  <c r="I26" i="3"/>
  <c r="O20" i="3"/>
  <c r="O21" i="3"/>
  <c r="O22" i="3"/>
  <c r="O23" i="3"/>
  <c r="O24" i="3"/>
  <c r="E37" i="3"/>
  <c r="P25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E29" i="3"/>
  <c r="F29" i="3"/>
  <c r="G29" i="3"/>
  <c r="H29" i="3"/>
  <c r="I29" i="3"/>
  <c r="N37" i="3"/>
  <c r="O39" i="3"/>
  <c r="M39" i="3"/>
  <c r="E47" i="3"/>
  <c r="I47" i="3"/>
  <c r="O61" i="3"/>
  <c r="O60" i="3"/>
  <c r="BZ59" i="3"/>
  <c r="CA59" i="3"/>
  <c r="CB59" i="3"/>
  <c r="CC59" i="3"/>
  <c r="CD59" i="3"/>
  <c r="CE59" i="3"/>
  <c r="CF59" i="3"/>
  <c r="CG59" i="3"/>
  <c r="CH59" i="3"/>
  <c r="CI59" i="3"/>
  <c r="BY59" i="3"/>
  <c r="BN59" i="3"/>
  <c r="BO59" i="3"/>
  <c r="BP59" i="3"/>
  <c r="BQ59" i="3"/>
  <c r="BR59" i="3"/>
  <c r="BS59" i="3"/>
  <c r="BT59" i="3"/>
  <c r="BU59" i="3"/>
  <c r="BV59" i="3"/>
  <c r="BW59" i="3"/>
  <c r="BM59" i="3"/>
  <c r="BB59" i="3"/>
  <c r="BC59" i="3"/>
  <c r="BD59" i="3"/>
  <c r="BE59" i="3"/>
  <c r="BF59" i="3"/>
  <c r="BG59" i="3"/>
  <c r="BH59" i="3"/>
  <c r="BI59" i="3"/>
  <c r="BJ59" i="3"/>
  <c r="BK59" i="3"/>
  <c r="BA59" i="3"/>
  <c r="AP59" i="3"/>
  <c r="AQ59" i="3"/>
  <c r="AR59" i="3"/>
  <c r="AS59" i="3"/>
  <c r="AT59" i="3"/>
  <c r="AU59" i="3"/>
  <c r="AV59" i="3"/>
  <c r="AW59" i="3"/>
  <c r="AX59" i="3"/>
  <c r="AY59" i="3"/>
  <c r="CJ59" i="3"/>
  <c r="BX59" i="3"/>
  <c r="BL59" i="3"/>
  <c r="AZ59" i="3"/>
  <c r="K55" i="3"/>
  <c r="L55" i="3"/>
  <c r="M55" i="3"/>
  <c r="N55" i="3"/>
  <c r="N57" i="3"/>
  <c r="N58" i="3"/>
  <c r="M57" i="3"/>
  <c r="M58" i="3"/>
  <c r="K57" i="3"/>
  <c r="K58" i="3"/>
  <c r="L57" i="3"/>
  <c r="L58" i="3"/>
  <c r="K56" i="3"/>
  <c r="L56" i="3"/>
  <c r="M56" i="3"/>
  <c r="N56" i="3"/>
  <c r="J58" i="3"/>
  <c r="J56" i="3"/>
  <c r="N19" i="3"/>
  <c r="N20" i="3"/>
  <c r="N21" i="3"/>
  <c r="N22" i="3"/>
  <c r="N23" i="3"/>
  <c r="N24" i="3"/>
  <c r="M19" i="3"/>
  <c r="M20" i="3"/>
  <c r="M21" i="3"/>
  <c r="M22" i="3"/>
  <c r="M23" i="3"/>
  <c r="M24" i="3"/>
  <c r="L19" i="3"/>
  <c r="L20" i="3"/>
  <c r="L21" i="3"/>
  <c r="L22" i="3"/>
  <c r="L23" i="3"/>
  <c r="L24" i="3"/>
  <c r="K19" i="3"/>
  <c r="K20" i="3"/>
  <c r="K21" i="3"/>
  <c r="K22" i="3"/>
  <c r="K23" i="3"/>
  <c r="K24" i="3"/>
  <c r="N11" i="3"/>
  <c r="N12" i="3"/>
  <c r="N13" i="3"/>
  <c r="N14" i="3"/>
  <c r="N15" i="3"/>
  <c r="N16" i="3"/>
  <c r="N17" i="3"/>
  <c r="N10" i="3"/>
  <c r="M11" i="3"/>
  <c r="M12" i="3"/>
  <c r="M13" i="3"/>
  <c r="M14" i="3"/>
  <c r="M15" i="3"/>
  <c r="M16" i="3"/>
  <c r="M17" i="3"/>
  <c r="M10" i="3"/>
  <c r="L11" i="3"/>
  <c r="L12" i="3"/>
  <c r="L13" i="3"/>
  <c r="L14" i="3"/>
  <c r="L15" i="3"/>
  <c r="L16" i="3"/>
  <c r="L17" i="3"/>
  <c r="L10" i="3"/>
  <c r="L9" i="3" s="1"/>
  <c r="K11" i="3"/>
  <c r="K12" i="3"/>
  <c r="K13" i="3"/>
  <c r="K14" i="3"/>
  <c r="K15" i="3"/>
  <c r="K16" i="3"/>
  <c r="K17" i="3"/>
  <c r="K10" i="3"/>
  <c r="CJ36" i="3"/>
  <c r="BX36" i="3"/>
  <c r="BL36" i="3"/>
  <c r="AZ36" i="3"/>
  <c r="CJ25" i="3"/>
  <c r="BX25" i="3"/>
  <c r="BL25" i="3"/>
  <c r="AZ25" i="3"/>
  <c r="CJ18" i="3"/>
  <c r="BX18" i="3"/>
  <c r="BL18" i="3"/>
  <c r="AZ18" i="3"/>
  <c r="CJ9" i="3"/>
  <c r="BX9" i="3"/>
  <c r="BL9" i="3"/>
  <c r="BL62" i="3" s="1"/>
  <c r="AZ9" i="3"/>
  <c r="M53" i="3"/>
  <c r="M51" i="3"/>
  <c r="E10" i="3"/>
  <c r="N39" i="3"/>
  <c r="N41" i="3"/>
  <c r="N43" i="3"/>
  <c r="N45" i="3"/>
  <c r="L51" i="3"/>
  <c r="L53" i="3"/>
  <c r="L39" i="3"/>
  <c r="L41" i="3"/>
  <c r="L43" i="3"/>
  <c r="L45" i="3"/>
  <c r="J43" i="3"/>
  <c r="J45" i="3"/>
  <c r="N61" i="3"/>
  <c r="N59" i="3" s="1"/>
  <c r="N60" i="3"/>
  <c r="M61" i="3"/>
  <c r="M60" i="3"/>
  <c r="L61" i="3"/>
  <c r="L60" i="3"/>
  <c r="K61" i="3"/>
  <c r="K59" i="3" s="1"/>
  <c r="K60" i="3"/>
  <c r="J61" i="3"/>
  <c r="J60" i="3"/>
  <c r="F61" i="3"/>
  <c r="G61" i="3"/>
  <c r="H61" i="3"/>
  <c r="I61" i="3"/>
  <c r="E61" i="3"/>
  <c r="D61" i="3" s="1"/>
  <c r="F60" i="3"/>
  <c r="G60" i="3"/>
  <c r="H60" i="3"/>
  <c r="I60" i="3"/>
  <c r="I59" i="3" s="1"/>
  <c r="E60" i="3"/>
  <c r="N51" i="3"/>
  <c r="N53" i="3"/>
  <c r="N49" i="3"/>
  <c r="N48" i="3"/>
  <c r="N47" i="3"/>
  <c r="O56" i="3"/>
  <c r="O57" i="3"/>
  <c r="O58" i="3"/>
  <c r="O53" i="3"/>
  <c r="O51" i="3"/>
  <c r="M49" i="3"/>
  <c r="M48" i="3"/>
  <c r="M47" i="3"/>
  <c r="M41" i="3"/>
  <c r="M43" i="3"/>
  <c r="M45" i="3"/>
  <c r="M37" i="3"/>
  <c r="O55" i="3"/>
  <c r="O49" i="3"/>
  <c r="O48" i="3"/>
  <c r="O47" i="3"/>
  <c r="O45" i="3"/>
  <c r="O43" i="3"/>
  <c r="O41" i="3"/>
  <c r="O37" i="3"/>
  <c r="L49" i="3"/>
  <c r="L48" i="3"/>
  <c r="L47" i="3"/>
  <c r="L37" i="3"/>
  <c r="K51" i="3"/>
  <c r="K53" i="3"/>
  <c r="K49" i="3"/>
  <c r="K47" i="3"/>
  <c r="K39" i="3"/>
  <c r="K41" i="3"/>
  <c r="K43" i="3"/>
  <c r="K45" i="3"/>
  <c r="K37" i="3"/>
  <c r="BZ36" i="3"/>
  <c r="CA36" i="3"/>
  <c r="CB36" i="3"/>
  <c r="CC36" i="3"/>
  <c r="CD36" i="3"/>
  <c r="CE36" i="3"/>
  <c r="CF36" i="3"/>
  <c r="CG36" i="3"/>
  <c r="CH36" i="3"/>
  <c r="CI36" i="3"/>
  <c r="BY36" i="3"/>
  <c r="BN36" i="3"/>
  <c r="BO36" i="3"/>
  <c r="BP36" i="3"/>
  <c r="BQ36" i="3"/>
  <c r="BR36" i="3"/>
  <c r="BS36" i="3"/>
  <c r="BT36" i="3"/>
  <c r="BU36" i="3"/>
  <c r="BV36" i="3"/>
  <c r="BW36" i="3"/>
  <c r="BM36" i="3"/>
  <c r="BB36" i="3"/>
  <c r="BC36" i="3"/>
  <c r="BD36" i="3"/>
  <c r="BE36" i="3"/>
  <c r="BF36" i="3"/>
  <c r="BG36" i="3"/>
  <c r="BH36" i="3"/>
  <c r="BI36" i="3"/>
  <c r="BJ36" i="3"/>
  <c r="BK36" i="3"/>
  <c r="BA36" i="3"/>
  <c r="AP36" i="3"/>
  <c r="AQ36" i="3"/>
  <c r="AR36" i="3"/>
  <c r="AS36" i="3"/>
  <c r="AT36" i="3"/>
  <c r="AU36" i="3"/>
  <c r="AV36" i="3"/>
  <c r="AW36" i="3"/>
  <c r="AX36" i="3"/>
  <c r="AY36" i="3"/>
  <c r="F58" i="3"/>
  <c r="G58" i="3"/>
  <c r="I58" i="3"/>
  <c r="G57" i="3"/>
  <c r="H57" i="3"/>
  <c r="F56" i="3"/>
  <c r="G56" i="3"/>
  <c r="H56" i="3"/>
  <c r="I56" i="3"/>
  <c r="F55" i="3"/>
  <c r="G55" i="3"/>
  <c r="H55" i="3"/>
  <c r="F53" i="3"/>
  <c r="G53" i="3"/>
  <c r="D53" i="3" s="1"/>
  <c r="H53" i="3"/>
  <c r="F51" i="3"/>
  <c r="G51" i="3"/>
  <c r="H51" i="3"/>
  <c r="F49" i="3"/>
  <c r="G49" i="3"/>
  <c r="H49" i="3"/>
  <c r="I49" i="3"/>
  <c r="F48" i="3"/>
  <c r="G48" i="3"/>
  <c r="H48" i="3"/>
  <c r="F47" i="3"/>
  <c r="G47" i="3"/>
  <c r="H47" i="3"/>
  <c r="F45" i="3"/>
  <c r="G45" i="3"/>
  <c r="D45" i="3" s="1"/>
  <c r="H45" i="3"/>
  <c r="F43" i="3"/>
  <c r="G43" i="3"/>
  <c r="H43" i="3"/>
  <c r="F41" i="3"/>
  <c r="G41" i="3"/>
  <c r="H41" i="3"/>
  <c r="J48" i="3"/>
  <c r="J47" i="3"/>
  <c r="F39" i="3"/>
  <c r="G39" i="3"/>
  <c r="H39" i="3"/>
  <c r="I39" i="3"/>
  <c r="F37" i="3"/>
  <c r="F36" i="3" s="1"/>
  <c r="G37" i="3"/>
  <c r="H37" i="3"/>
  <c r="H36" i="3" s="1"/>
  <c r="I37" i="3"/>
  <c r="BZ25" i="3"/>
  <c r="CA25" i="3"/>
  <c r="CB25" i="3"/>
  <c r="CC25" i="3"/>
  <c r="CD25" i="3"/>
  <c r="CE25" i="3"/>
  <c r="CF25" i="3"/>
  <c r="CG25" i="3"/>
  <c r="CH25" i="3"/>
  <c r="CI25" i="3"/>
  <c r="BY25" i="3"/>
  <c r="BN25" i="3"/>
  <c r="BO25" i="3"/>
  <c r="BP25" i="3"/>
  <c r="BQ25" i="3"/>
  <c r="BR25" i="3"/>
  <c r="BS25" i="3"/>
  <c r="BT25" i="3"/>
  <c r="BU25" i="3"/>
  <c r="BV25" i="3"/>
  <c r="BW25" i="3"/>
  <c r="BM25" i="3"/>
  <c r="BB25" i="3"/>
  <c r="BC25" i="3"/>
  <c r="BD25" i="3"/>
  <c r="BE25" i="3"/>
  <c r="BF25" i="3"/>
  <c r="BG25" i="3"/>
  <c r="BH25" i="3"/>
  <c r="BI25" i="3"/>
  <c r="BJ25" i="3"/>
  <c r="BK25" i="3"/>
  <c r="BA25" i="3"/>
  <c r="AP25" i="3"/>
  <c r="AQ25" i="3"/>
  <c r="AR25" i="3"/>
  <c r="AS25" i="3"/>
  <c r="AT25" i="3"/>
  <c r="AU25" i="3"/>
  <c r="AV25" i="3"/>
  <c r="AW25" i="3"/>
  <c r="AX25" i="3"/>
  <c r="AY25" i="3"/>
  <c r="O27" i="3"/>
  <c r="O28" i="3"/>
  <c r="O29" i="3"/>
  <c r="O30" i="3"/>
  <c r="O31" i="3"/>
  <c r="O32" i="3"/>
  <c r="O33" i="3"/>
  <c r="O34" i="3"/>
  <c r="O35" i="3"/>
  <c r="O26" i="3"/>
  <c r="O25" i="3" s="1"/>
  <c r="N27" i="3"/>
  <c r="N28" i="3"/>
  <c r="N29" i="3"/>
  <c r="N30" i="3"/>
  <c r="N31" i="3"/>
  <c r="N32" i="3"/>
  <c r="N33" i="3"/>
  <c r="N34" i="3"/>
  <c r="N35" i="3"/>
  <c r="N26" i="3"/>
  <c r="N25" i="3" s="1"/>
  <c r="M27" i="3"/>
  <c r="M28" i="3"/>
  <c r="M29" i="3"/>
  <c r="M30" i="3"/>
  <c r="M31" i="3"/>
  <c r="M32" i="3"/>
  <c r="M33" i="3"/>
  <c r="M34" i="3"/>
  <c r="M35" i="3"/>
  <c r="M26" i="3"/>
  <c r="M25" i="3" s="1"/>
  <c r="L27" i="3"/>
  <c r="L28" i="3"/>
  <c r="L29" i="3"/>
  <c r="L30" i="3"/>
  <c r="L31" i="3"/>
  <c r="L32" i="3"/>
  <c r="L33" i="3"/>
  <c r="L34" i="3"/>
  <c r="L35" i="3"/>
  <c r="L26" i="3"/>
  <c r="L25" i="3" s="1"/>
  <c r="J27" i="3"/>
  <c r="J28" i="3"/>
  <c r="J29" i="3"/>
  <c r="J30" i="3"/>
  <c r="J31" i="3"/>
  <c r="J32" i="3"/>
  <c r="J33" i="3"/>
  <c r="J34" i="3"/>
  <c r="J35" i="3"/>
  <c r="J26" i="3"/>
  <c r="K27" i="3"/>
  <c r="K28" i="3"/>
  <c r="K29" i="3"/>
  <c r="K30" i="3"/>
  <c r="K31" i="3"/>
  <c r="K32" i="3"/>
  <c r="K33" i="3"/>
  <c r="K34" i="3"/>
  <c r="K35" i="3"/>
  <c r="K26" i="3"/>
  <c r="K25" i="3" s="1"/>
  <c r="I27" i="3"/>
  <c r="I28" i="3"/>
  <c r="I30" i="3"/>
  <c r="I31" i="3"/>
  <c r="I32" i="3"/>
  <c r="I33" i="3"/>
  <c r="I34" i="3"/>
  <c r="I35" i="3"/>
  <c r="H27" i="3"/>
  <c r="H28" i="3"/>
  <c r="H30" i="3"/>
  <c r="H31" i="3"/>
  <c r="H32" i="3"/>
  <c r="H33" i="3"/>
  <c r="H34" i="3"/>
  <c r="H35" i="3"/>
  <c r="G27" i="3"/>
  <c r="G28" i="3"/>
  <c r="G30" i="3"/>
  <c r="G31" i="3"/>
  <c r="G32" i="3"/>
  <c r="G33" i="3"/>
  <c r="G34" i="3"/>
  <c r="G35" i="3"/>
  <c r="F27" i="3"/>
  <c r="F28" i="3"/>
  <c r="F30" i="3"/>
  <c r="F31" i="3"/>
  <c r="F32" i="3"/>
  <c r="F33" i="3"/>
  <c r="D33" i="3" s="1"/>
  <c r="F34" i="3"/>
  <c r="E27" i="3"/>
  <c r="D27" i="3" s="1"/>
  <c r="E28" i="3"/>
  <c r="E30" i="3"/>
  <c r="E31" i="3"/>
  <c r="E32" i="3"/>
  <c r="E33" i="3"/>
  <c r="E34" i="3"/>
  <c r="E35" i="3"/>
  <c r="F26" i="3"/>
  <c r="F25" i="3" s="1"/>
  <c r="G26" i="3"/>
  <c r="H26" i="3"/>
  <c r="E26" i="3"/>
  <c r="J20" i="3"/>
  <c r="J21" i="3"/>
  <c r="J22" i="3"/>
  <c r="J23" i="3"/>
  <c r="J24" i="3"/>
  <c r="O19" i="3"/>
  <c r="AP18" i="3"/>
  <c r="AQ18" i="3"/>
  <c r="AR18" i="3"/>
  <c r="AS18" i="3"/>
  <c r="AT18" i="3"/>
  <c r="AU18" i="3"/>
  <c r="AV18" i="3"/>
  <c r="AW18" i="3"/>
  <c r="AX18" i="3"/>
  <c r="AY18" i="3"/>
  <c r="BA18" i="3"/>
  <c r="BB18" i="3"/>
  <c r="BC18" i="3"/>
  <c r="BD18" i="3"/>
  <c r="BE18" i="3"/>
  <c r="BF18" i="3"/>
  <c r="BG18" i="3"/>
  <c r="BH18" i="3"/>
  <c r="BI18" i="3"/>
  <c r="BJ18" i="3"/>
  <c r="BK18" i="3"/>
  <c r="BM18" i="3"/>
  <c r="BN18" i="3"/>
  <c r="BO18" i="3"/>
  <c r="BP18" i="3"/>
  <c r="BQ18" i="3"/>
  <c r="BR18" i="3"/>
  <c r="BS18" i="3"/>
  <c r="BT18" i="3"/>
  <c r="BU18" i="3"/>
  <c r="BV18" i="3"/>
  <c r="BW18" i="3"/>
  <c r="BY18" i="3"/>
  <c r="BZ18" i="3"/>
  <c r="CA18" i="3"/>
  <c r="CB18" i="3"/>
  <c r="CC18" i="3"/>
  <c r="CD18" i="3"/>
  <c r="CE18" i="3"/>
  <c r="CF18" i="3"/>
  <c r="CG18" i="3"/>
  <c r="CH18" i="3"/>
  <c r="CI18" i="3"/>
  <c r="J19" i="3"/>
  <c r="I20" i="3"/>
  <c r="I21" i="3"/>
  <c r="I22" i="3"/>
  <c r="I23" i="3"/>
  <c r="I24" i="3"/>
  <c r="H20" i="3"/>
  <c r="H21" i="3"/>
  <c r="H22" i="3"/>
  <c r="H23" i="3"/>
  <c r="H24" i="3"/>
  <c r="G20" i="3"/>
  <c r="G21" i="3"/>
  <c r="G22" i="3"/>
  <c r="G23" i="3"/>
  <c r="G24" i="3"/>
  <c r="F20" i="3"/>
  <c r="F21" i="3"/>
  <c r="F22" i="3"/>
  <c r="F23" i="3"/>
  <c r="F24" i="3"/>
  <c r="E20" i="3"/>
  <c r="E21" i="3"/>
  <c r="E22" i="3"/>
  <c r="E23" i="3"/>
  <c r="E24" i="3"/>
  <c r="F19" i="3"/>
  <c r="G19" i="3"/>
  <c r="G18" i="3" s="1"/>
  <c r="H19" i="3"/>
  <c r="I19" i="3"/>
  <c r="E19" i="3"/>
  <c r="AP9" i="3"/>
  <c r="AP62" i="3" s="1"/>
  <c r="AQ9" i="3"/>
  <c r="AR9" i="3"/>
  <c r="AS9" i="3"/>
  <c r="AT9" i="3"/>
  <c r="AT62" i="3" s="1"/>
  <c r="AU9" i="3"/>
  <c r="AV9" i="3"/>
  <c r="AV62" i="3" s="1"/>
  <c r="AW9" i="3"/>
  <c r="AX9" i="3"/>
  <c r="AX62" i="3" s="1"/>
  <c r="AY9" i="3"/>
  <c r="BA9" i="3"/>
  <c r="BB9" i="3"/>
  <c r="BC9" i="3"/>
  <c r="BC62" i="3" s="1"/>
  <c r="BD9" i="3"/>
  <c r="BE9" i="3"/>
  <c r="BF9" i="3"/>
  <c r="BG9" i="3"/>
  <c r="BG62" i="3" s="1"/>
  <c r="BH9" i="3"/>
  <c r="BI9" i="3"/>
  <c r="BJ9" i="3"/>
  <c r="BK9" i="3"/>
  <c r="BK62" i="3" s="1"/>
  <c r="BM9" i="3"/>
  <c r="BN9" i="3"/>
  <c r="BN62" i="3" s="1"/>
  <c r="BO9" i="3"/>
  <c r="BP9" i="3"/>
  <c r="BP62" i="3" s="1"/>
  <c r="BQ9" i="3"/>
  <c r="BR9" i="3"/>
  <c r="BS9" i="3"/>
  <c r="BT9" i="3"/>
  <c r="BU9" i="3"/>
  <c r="BV9" i="3"/>
  <c r="BW9" i="3"/>
  <c r="BY9" i="3"/>
  <c r="BY62" i="3" s="1"/>
  <c r="BZ9" i="3"/>
  <c r="CA9" i="3"/>
  <c r="CB9" i="3"/>
  <c r="CC9" i="3"/>
  <c r="CC62" i="3" s="1"/>
  <c r="CD9" i="3"/>
  <c r="CE9" i="3"/>
  <c r="CE62" i="3" s="1"/>
  <c r="CF9" i="3"/>
  <c r="CG9" i="3"/>
  <c r="CG62" i="3" s="1"/>
  <c r="CH9" i="3"/>
  <c r="CI9" i="3"/>
  <c r="O11" i="3"/>
  <c r="O12" i="3"/>
  <c r="O13" i="3"/>
  <c r="O14" i="3"/>
  <c r="O15" i="3"/>
  <c r="O16" i="3"/>
  <c r="O17" i="3"/>
  <c r="O10" i="3"/>
  <c r="J11" i="3"/>
  <c r="J12" i="3"/>
  <c r="J13" i="3"/>
  <c r="J14" i="3"/>
  <c r="J15" i="3"/>
  <c r="J16" i="3"/>
  <c r="J17" i="3"/>
  <c r="J10" i="3"/>
  <c r="J9" i="3" s="1"/>
  <c r="I11" i="3"/>
  <c r="I12" i="3"/>
  <c r="D12" i="3" s="1"/>
  <c r="I13" i="3"/>
  <c r="I14" i="3"/>
  <c r="I15" i="3"/>
  <c r="I16" i="3"/>
  <c r="I17" i="3"/>
  <c r="H11" i="3"/>
  <c r="H12" i="3"/>
  <c r="H13" i="3"/>
  <c r="H14" i="3"/>
  <c r="H15" i="3"/>
  <c r="H16" i="3"/>
  <c r="H17" i="3"/>
  <c r="G11" i="3"/>
  <c r="G12" i="3"/>
  <c r="G13" i="3"/>
  <c r="G14" i="3"/>
  <c r="G15" i="3"/>
  <c r="G16" i="3"/>
  <c r="G17" i="3"/>
  <c r="F11" i="3"/>
  <c r="F12" i="3"/>
  <c r="F13" i="3"/>
  <c r="F14" i="3"/>
  <c r="F15" i="3"/>
  <c r="F16" i="3"/>
  <c r="F17" i="3"/>
  <c r="F10" i="3"/>
  <c r="G10" i="3"/>
  <c r="G9" i="3" s="1"/>
  <c r="H10" i="3"/>
  <c r="I10" i="3"/>
  <c r="E11" i="3"/>
  <c r="E12" i="3"/>
  <c r="E13" i="3"/>
  <c r="E14" i="3"/>
  <c r="E15" i="3"/>
  <c r="E16" i="3"/>
  <c r="E17" i="3"/>
  <c r="H59" i="3"/>
  <c r="D57" i="3"/>
  <c r="M36" i="3"/>
  <c r="E25" i="3"/>
  <c r="D51" i="3"/>
  <c r="CD62" i="3"/>
  <c r="BM62" i="3"/>
  <c r="AU62" i="3"/>
  <c r="BW62" i="3"/>
  <c r="BF62" i="3"/>
  <c r="O18" i="3"/>
  <c r="D28" i="3"/>
  <c r="J25" i="3"/>
  <c r="D37" i="3"/>
  <c r="G36" i="3"/>
  <c r="O36" i="3"/>
  <c r="L36" i="3"/>
  <c r="M9" i="3"/>
  <c r="L18" i="3"/>
  <c r="AM62" i="3"/>
  <c r="W62" i="3"/>
  <c r="AG62" i="3"/>
  <c r="AW62" i="3"/>
  <c r="D43" i="3"/>
  <c r="BI62" i="3"/>
  <c r="AR62" i="3"/>
  <c r="G59" i="3"/>
  <c r="BT62" i="3"/>
  <c r="D32" i="3"/>
  <c r="K36" i="3"/>
  <c r="Z62" i="3"/>
  <c r="AJ62" i="3"/>
  <c r="T62" i="3"/>
  <c r="F9" i="3" l="1"/>
  <c r="D14" i="3"/>
  <c r="D17" i="3"/>
  <c r="H9" i="3"/>
  <c r="D16" i="3"/>
  <c r="E18" i="3"/>
  <c r="D20" i="3"/>
  <c r="D21" i="3"/>
  <c r="CI62" i="3"/>
  <c r="CA62" i="3"/>
  <c r="BV62" i="3"/>
  <c r="BR62" i="3"/>
  <c r="BE62" i="3"/>
  <c r="BA62" i="3"/>
  <c r="AY62" i="3"/>
  <c r="AS62" i="3"/>
  <c r="BB62" i="3"/>
  <c r="BS62" i="3"/>
  <c r="BQ62" i="3"/>
  <c r="CH62" i="3"/>
  <c r="I36" i="3"/>
  <c r="D55" i="3"/>
  <c r="D56" i="3"/>
  <c r="K18" i="3"/>
  <c r="D47" i="3"/>
  <c r="D29" i="3"/>
  <c r="AL62" i="3"/>
  <c r="V62" i="3"/>
  <c r="AF62" i="3"/>
  <c r="AO62" i="3"/>
  <c r="AK62" i="3"/>
  <c r="Y62" i="3"/>
  <c r="U62" i="3"/>
  <c r="AE62" i="3"/>
  <c r="AA62" i="3"/>
  <c r="J36" i="3"/>
  <c r="BX62" i="3"/>
  <c r="D22" i="3"/>
  <c r="N18" i="3"/>
  <c r="D26" i="3"/>
  <c r="BU62" i="3"/>
  <c r="BD62" i="3"/>
  <c r="H18" i="3"/>
  <c r="J18" i="3"/>
  <c r="G25" i="3"/>
  <c r="I25" i="3"/>
  <c r="D41" i="3"/>
  <c r="D49" i="3"/>
  <c r="F59" i="3"/>
  <c r="M59" i="3"/>
  <c r="E9" i="3"/>
  <c r="D23" i="3"/>
  <c r="D19" i="3"/>
  <c r="O59" i="3"/>
  <c r="D39" i="3"/>
  <c r="H25" i="3"/>
  <c r="H62" i="3" s="1"/>
  <c r="Q62" i="3"/>
  <c r="AI62" i="3"/>
  <c r="S62" i="3"/>
  <c r="AH62" i="3"/>
  <c r="AD62" i="3"/>
  <c r="R62" i="3"/>
  <c r="X62" i="3"/>
  <c r="P62" i="3"/>
  <c r="G62" i="3"/>
  <c r="N36" i="3"/>
  <c r="AZ62" i="3"/>
  <c r="K9" i="3"/>
  <c r="K62" i="3" s="1"/>
  <c r="D10" i="3"/>
  <c r="N9" i="3"/>
  <c r="N62" i="3" s="1"/>
  <c r="E36" i="3"/>
  <c r="D15" i="3"/>
  <c r="I9" i="3"/>
  <c r="O9" i="3"/>
  <c r="O62" i="3" s="1"/>
  <c r="CF62" i="3"/>
  <c r="CB62" i="3"/>
  <c r="BO62" i="3"/>
  <c r="BJ62" i="3"/>
  <c r="F18" i="3"/>
  <c r="F62" i="3" s="1"/>
  <c r="D24" i="3"/>
  <c r="I18" i="3"/>
  <c r="BZ62" i="3"/>
  <c r="BY63" i="3" s="1"/>
  <c r="BH62" i="3"/>
  <c r="AQ62" i="3"/>
  <c r="D35" i="3"/>
  <c r="D31" i="3"/>
  <c r="D34" i="3"/>
  <c r="D30" i="3"/>
  <c r="D48" i="3"/>
  <c r="D58" i="3"/>
  <c r="J59" i="3"/>
  <c r="L59" i="3"/>
  <c r="CJ62" i="3"/>
  <c r="AB62" i="3"/>
  <c r="AN62" i="3"/>
  <c r="AC62" i="3"/>
  <c r="AC63" i="3" s="1"/>
  <c r="D60" i="3"/>
  <c r="D59" i="3" s="1"/>
  <c r="BA63" i="3"/>
  <c r="AO63" i="3"/>
  <c r="Q63" i="3"/>
  <c r="L62" i="3"/>
  <c r="I62" i="3"/>
  <c r="BM63" i="3"/>
  <c r="D13" i="3"/>
  <c r="E59" i="3"/>
  <c r="E62" i="3" s="1"/>
  <c r="D11" i="3"/>
  <c r="M18" i="3"/>
  <c r="M62" i="3" s="1"/>
  <c r="D9" i="3" l="1"/>
  <c r="D18" i="3"/>
  <c r="J62" i="3"/>
  <c r="D25" i="3"/>
  <c r="D36" i="3"/>
  <c r="D62" i="3" s="1"/>
  <c r="Q65" i="3"/>
  <c r="AO65" i="3"/>
  <c r="BM65" i="3"/>
</calcChain>
</file>

<file path=xl/sharedStrings.xml><?xml version="1.0" encoding="utf-8"?>
<sst xmlns="http://schemas.openxmlformats.org/spreadsheetml/2006/main" count="364" uniqueCount="180">
  <si>
    <t>Państwowa Wyższa Szkoła Zawodowa</t>
  </si>
  <si>
    <t>PLAN STUDIÓW</t>
  </si>
  <si>
    <t>im. Jana Amosa Komeńskiego w Lesznie</t>
  </si>
  <si>
    <t xml:space="preserve">Kierunek: </t>
  </si>
  <si>
    <t>Pedagogika</t>
  </si>
  <si>
    <t xml:space="preserve">Studia: </t>
  </si>
  <si>
    <t>Liczba godzin zajęć w semestrach</t>
  </si>
  <si>
    <t>L.p.</t>
  </si>
  <si>
    <t>Nazwa przedmiotu</t>
  </si>
  <si>
    <t>z tego</t>
  </si>
  <si>
    <t>sem  I</t>
  </si>
  <si>
    <t>sem  II</t>
  </si>
  <si>
    <t>W</t>
  </si>
  <si>
    <t>Ć</t>
  </si>
  <si>
    <t>Psychologia</t>
  </si>
  <si>
    <t>Socjologia</t>
  </si>
  <si>
    <t>Anatomia</t>
  </si>
  <si>
    <t>A</t>
  </si>
  <si>
    <t>B</t>
  </si>
  <si>
    <t>PS</t>
  </si>
  <si>
    <t>ZP</t>
  </si>
  <si>
    <t>RAZEM</t>
  </si>
  <si>
    <t>PZ</t>
  </si>
  <si>
    <t>SEM</t>
  </si>
  <si>
    <t>PIELĘGNIARSTWO</t>
  </si>
  <si>
    <t>Fizjologia</t>
  </si>
  <si>
    <t>Patologia</t>
  </si>
  <si>
    <t>Genetyka</t>
  </si>
  <si>
    <t>Biochemia i biofizyka</t>
  </si>
  <si>
    <t>Farmakologia</t>
  </si>
  <si>
    <t>Mikrobiologia i parazytologia</t>
  </si>
  <si>
    <t>Radiologia</t>
  </si>
  <si>
    <t>Zdrowie publiczne</t>
  </si>
  <si>
    <t>Język angielski</t>
  </si>
  <si>
    <t>C</t>
  </si>
  <si>
    <t>Opieka paliatywna</t>
  </si>
  <si>
    <t>Podstawy ratownictwa medycznego</t>
  </si>
  <si>
    <t>D</t>
  </si>
  <si>
    <t>Podstawy pielęgniarstwa</t>
  </si>
  <si>
    <t>Promocja zdrowia</t>
  </si>
  <si>
    <t>Podstawowa opieka zdrowotna</t>
  </si>
  <si>
    <t>Dietetyka</t>
  </si>
  <si>
    <t>Badanie fizykalne</t>
  </si>
  <si>
    <t>LEGENDA</t>
  </si>
  <si>
    <t xml:space="preserve">Położnictwo, ginekologia </t>
  </si>
  <si>
    <t>i pielęgniarstwo położniczo-ginekologiczne</t>
  </si>
  <si>
    <t>Ogólna liczba godzin</t>
  </si>
  <si>
    <t>Choroby wewnętrzne</t>
  </si>
  <si>
    <t xml:space="preserve">Pediatria </t>
  </si>
  <si>
    <t>i pielęgniarstwo pediatryczne</t>
  </si>
  <si>
    <t xml:space="preserve">Chirurgia </t>
  </si>
  <si>
    <t xml:space="preserve">i pielęgniarstwo chirurgiczne </t>
  </si>
  <si>
    <t xml:space="preserve">Psychiatria </t>
  </si>
  <si>
    <t xml:space="preserve">i pielęgniarstwo psychiatryczne </t>
  </si>
  <si>
    <t xml:space="preserve">Anestezjologia  </t>
  </si>
  <si>
    <t>i pielęgniarstwo w zagrożeniu życia</t>
  </si>
  <si>
    <t>Neurologia</t>
  </si>
  <si>
    <t xml:space="preserve">Geriatria </t>
  </si>
  <si>
    <t>i pielęgniarstwo geriatryczne</t>
  </si>
  <si>
    <t>E</t>
  </si>
  <si>
    <t>ECTS 1</t>
  </si>
  <si>
    <t>ECTS 2</t>
  </si>
  <si>
    <t>ECTS 3</t>
  </si>
  <si>
    <t>ECTS (1+2+3)</t>
  </si>
  <si>
    <t>ZAL</t>
  </si>
  <si>
    <t>INSTYTUT ZDROWIA I KULTURY FIZYCZNEJ</t>
  </si>
  <si>
    <t>ZL-zajęcia laboratoryjne - 0 godz.</t>
  </si>
  <si>
    <t>i pielęgniarstwo internistyczne</t>
  </si>
  <si>
    <t>i pielęgniarstwo neurologiczne</t>
  </si>
  <si>
    <t>Kod                                                                                                                                                                                                                                                                             przedmiotu</t>
  </si>
  <si>
    <t>IZKFP-1-A</t>
  </si>
  <si>
    <t>IZKFP-1- F</t>
  </si>
  <si>
    <t xml:space="preserve"> IZKFP-1-FA</t>
  </si>
  <si>
    <t>IZKFP-1-G</t>
  </si>
  <si>
    <t>IZKFP-1-BB</t>
  </si>
  <si>
    <t>IZKFP-1-P</t>
  </si>
  <si>
    <t>IZKFP-1-PS</t>
  </si>
  <si>
    <t>IZKFP-1-S</t>
  </si>
  <si>
    <t>IZKFP-1-PE</t>
  </si>
  <si>
    <t>IZKFP-1-ZP</t>
  </si>
  <si>
    <t>IZKFP-1-JA</t>
  </si>
  <si>
    <t>IZKFP-1-PP</t>
  </si>
  <si>
    <t>IZKFP-1-PZ</t>
  </si>
  <si>
    <t>IZKFP-1-POZ</t>
  </si>
  <si>
    <t>IZKFP-1-D</t>
  </si>
  <si>
    <t>IZKFP-1-BF</t>
  </si>
  <si>
    <t xml:space="preserve">IZKFP-1-CWiPI </t>
  </si>
  <si>
    <t>IZKFP-1-PiPPD</t>
  </si>
  <si>
    <t>IZKFP-1-CHiPCH</t>
  </si>
  <si>
    <t>IZKFP-1-PGiPPG</t>
  </si>
  <si>
    <t>IZKFP-1-PiPPS</t>
  </si>
  <si>
    <t>IZKFP-1-AiPwZŻ</t>
  </si>
  <si>
    <t>IZKFP-1-NiPN</t>
  </si>
  <si>
    <t>IZKFP-1-GiPG</t>
  </si>
  <si>
    <t>IZKFP-1-OP</t>
  </si>
  <si>
    <t>IZKFP-1-PRM</t>
  </si>
  <si>
    <t>ZP-zajęcia praktyczne- 1100 godz.</t>
  </si>
  <si>
    <t>Podstawy kultury akademickiej</t>
  </si>
  <si>
    <t>Prawo medyczne</t>
  </si>
  <si>
    <t>IZKFP-1-PM</t>
  </si>
  <si>
    <t>Etyka zawodu pielęgniarki</t>
  </si>
  <si>
    <t>IZKFP-1-EZP</t>
  </si>
  <si>
    <t>Zakażenia szpitalne</t>
  </si>
  <si>
    <t>Podstawy rehabilitacji</t>
  </si>
  <si>
    <t>Badania naukowe w pielęgniarstwie</t>
  </si>
  <si>
    <t>Wychowanie fizyczne</t>
  </si>
  <si>
    <t>IZKFP-1-OPP</t>
  </si>
  <si>
    <t>IZKFP-1-ZS</t>
  </si>
  <si>
    <t>IZKFP-1-BNwP</t>
  </si>
  <si>
    <t>PWSZ-1-WF</t>
  </si>
  <si>
    <t>OGÓLNA LICZBA GODZ. -  4795 godz.</t>
  </si>
  <si>
    <t>E-ZO-ZAL</t>
  </si>
  <si>
    <t>ZO</t>
  </si>
  <si>
    <t>Organizacja pracy pielęgniarskiej</t>
  </si>
  <si>
    <t>Zatwierdzony przez Senat PWSZ w Lesznie</t>
  </si>
  <si>
    <t>PWSZ-1-PA</t>
  </si>
  <si>
    <t>PWK</t>
  </si>
  <si>
    <t>System informacji w ochronie zdrowia</t>
  </si>
  <si>
    <t>Pielęgniarstwo opieki długoterminowej</t>
  </si>
  <si>
    <t>IZKFP-1-POD</t>
  </si>
  <si>
    <t>IZKFP-1-PRH</t>
  </si>
  <si>
    <t>IZKFP-1-SD</t>
  </si>
  <si>
    <t>sem  III</t>
  </si>
  <si>
    <t>Seminarium dyplomowe*</t>
  </si>
  <si>
    <t>sem  IV</t>
  </si>
  <si>
    <t>sem  V</t>
  </si>
  <si>
    <t>sem  VI</t>
  </si>
  <si>
    <t xml:space="preserve">* w tym przygotowanie pracy dyplomowej i przygotowanie do egzamninu dyplomowego </t>
  </si>
  <si>
    <t>IZKFP-1-MiP</t>
  </si>
  <si>
    <t>IZKFP-1-R</t>
  </si>
  <si>
    <t>IZKFP-1-SIwOZ</t>
  </si>
  <si>
    <t>PZ-praktyki zawodowe- 1200 godz. (śródroczne i wakacjne)</t>
  </si>
  <si>
    <t>NAUKI PODSTAWOWE</t>
  </si>
  <si>
    <t>NAUKI SPOŁECZNE I HUMANISTYCZNE</t>
  </si>
  <si>
    <t>NAUKI W ZAKRESIE PODSTAW OPIEKI PIELĘGNIARSKIEJ</t>
  </si>
  <si>
    <t>NAUKI W ZAKRESIE OPIEKI SPECJALISTYCZNEJ</t>
  </si>
  <si>
    <t xml:space="preserve">IZKFP-1-ZF          
IZKFP-1-ZF-JM                                                                                                                                                                                                                                                                                                                                                                                                                                                                                                 IZKFP-1-ZF-WwZOZ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</si>
  <si>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Zajęcia fakultatywne do wyboru:          
Język migowy                                                                                                                                                                                                                                                                                                                                                                                                                                                                                                                                                                           Współpraca w zespołach opieki zdrowotnej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</si>
  <si>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Pierwszego stopnia, stacjonarne - nabór 2020/2021</t>
  </si>
  <si>
    <t>w dniu …..</t>
  </si>
  <si>
    <t>PS-pracownia specjalistyczna-  240 godz.</t>
  </si>
  <si>
    <t xml:space="preserve">Ć-ćwiczenia-  455 godz. </t>
  </si>
  <si>
    <t>PWK-praca własna kierowana-    710 godz.</t>
  </si>
  <si>
    <t>W-wykłady-  1050. godz.</t>
  </si>
  <si>
    <t>SEM-seminarium- 40 godz.</t>
  </si>
  <si>
    <t>RAZEM:</t>
  </si>
  <si>
    <t>SPEŁNIENIE WARUNKÓW:</t>
  </si>
  <si>
    <t>PUNKTY GODZ./ECTS</t>
  </si>
  <si>
    <t>GODZ.</t>
  </si>
  <si>
    <t>ECTS</t>
  </si>
  <si>
    <t>PROFIL PRAKTYCZNY</t>
  </si>
  <si>
    <t>LICZBA PUNKTÓW ECTS NIE MNIEJ NIŻ 180</t>
  </si>
  <si>
    <t>TAK</t>
  </si>
  <si>
    <t>A. NAUKI PODSTAWOWE</t>
  </si>
  <si>
    <t>PROFIL PRAKTYCZNY - ZAJĘCIA KSZTAŁTUJĄCE UMIEJĘTNOŚCI PRAKTYCZNE  - POWYŻEJ 50% ECTS KONIECZNYCH DO UKOŃCZENIA STUDIÓW czyli &gt;90 ects</t>
  </si>
  <si>
    <t>TAK                                                                                                                                                                                                                                                                                              2540:4795 53%                                                                                                                                                                                                                                                                                        tj. &gt; 90 ects</t>
  </si>
  <si>
    <t>JĘZYK ANGIELSKI 120 godz., NIE MNIEJ NIŻ 5 ECTS</t>
  </si>
  <si>
    <t>B. PRZEDMIOTY HUMANISTYCZNE i SPOŁECZNE Z J. ANG.</t>
  </si>
  <si>
    <t>PRZYGOTOWANIE PRACY DYPLOMOWEJ I PRZYGOTOWANIE DO EZGAMINU 5 ECTS (SEMINARIUM LICENCJACKIE)</t>
  </si>
  <si>
    <t>C. NAUKI W ZAKRESIE PODSTAW OPIEKI PIELĘGNIARSKIEJ</t>
  </si>
  <si>
    <t>D. NAUKI W ZAKRESIE OPIEKI SPECJALISTCYZNEJ</t>
  </si>
  <si>
    <t>WYCHOWANIE FIZYCZNE 60 GODZ.</t>
  </si>
  <si>
    <t>E. ZAJĘCIA PRAKTYCZNE - 1100 GODZ., 41 ECTS</t>
  </si>
  <si>
    <t xml:space="preserve">ZAJĘCIA KSZTAŁTUJĄCE UMIEJĘTNOŚCI PRAKTYCZNE </t>
  </si>
  <si>
    <t>PRACA WŁASNA STUDENTA POD KIERUNKIEM NAUCZYCIELA AKADEMICKIEGO -                                                                                                                                                                                                                                          GRUPA ZAJĘĆ A i B PO 25%, ŁĄCZNIE NIE WIĘCEJ NIŻ 230 GODZ.</t>
  </si>
  <si>
    <t>F. PRAKTYKI ZAWODOWE - 1200 godz., 46 ECTS</t>
  </si>
  <si>
    <t>Podstawy pielęgniarstwa - pracownia specjalistyczna</t>
  </si>
  <si>
    <t>WYCHOWANIE FIZYCZNE</t>
  </si>
  <si>
    <t>PRACA WŁASNA STUDENTA POD KIERUNKIEM NAUCZYCIELA AKADEMICKIEGO -                                                                                                                                                                                                                GRUPA ZAJĘĆ C i D PO 35%, ŁĄCZNIE NIE WIĘCEJ NIŻ 525 GODZ.</t>
  </si>
  <si>
    <t>PODSTAWY KULTURY AKADEMICKIEJ</t>
  </si>
  <si>
    <t>Badanie fizykalne - pracownia specjalistyczna</t>
  </si>
  <si>
    <t>Zajęcia praktyczne</t>
  </si>
  <si>
    <t>Praktyki zawodowe</t>
  </si>
  <si>
    <t>Chirurgia i pielęgniarstwo chirurgiczne PZ - w tym 0,5 tyg. na bloku operacyjnym</t>
  </si>
  <si>
    <t>ZAJĘCIA W BEZPOŚREDNIM KONTAKCIE Z PROWADZĄCYM</t>
  </si>
  <si>
    <t>ZAJĘCIA W BEZPOŚREDNIM KONTAKCIE Z PROWADZĄCYM CO NAJMNIEJ 50%</t>
  </si>
  <si>
    <t>RAZEM GODZIN w roku</t>
  </si>
  <si>
    <t>RAZEM GODZIN w semestrach</t>
  </si>
  <si>
    <t>Podstawy ratownictwa medycznego - pracownia specjalistyczna</t>
  </si>
  <si>
    <r>
      <rPr>
        <b/>
        <sz val="11"/>
        <color indexed="8"/>
        <rFont val="Czcionka tekstu podstawowego"/>
        <charset val="238"/>
      </rPr>
      <t>Załącznik</t>
    </r>
    <r>
      <rPr>
        <sz val="11"/>
        <color indexed="8"/>
        <rFont val="Czcionka tekstu podstawowego"/>
        <charset val="238"/>
      </rPr>
      <t xml:space="preserve">
do programu studiów
 dla kierunku pielęgniarstwo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PWSZ w Lesznie</t>
    </r>
    <r>
      <rPr>
        <sz val="11"/>
        <color indexed="10"/>
        <rFont val="Czcionka tekstu podstawowego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</si>
</sst>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i/>
      <sz val="11"/>
      <name val="Arial"/>
      <family val="2"/>
    </font>
    <font>
      <sz val="11"/>
      <color indexed="10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sz val="14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0F472"/>
        <bgColor indexed="64"/>
      </patternFill>
    </fill>
    <fill>
      <patternFill patternType="solid">
        <fgColor rgb="FF33993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4" fillId="0" borderId="0"/>
    <xf numFmtId="0" fontId="1" fillId="0" borderId="0"/>
  </cellStyleXfs>
  <cellXfs count="502">
    <xf numFmtId="0" fontId="0" fillId="0" borderId="0" xfId="0"/>
    <xf numFmtId="0" fontId="3" fillId="0" borderId="0" xfId="3" applyFont="1" applyAlignment="1"/>
    <xf numFmtId="0" fontId="4" fillId="0" borderId="0" xfId="3" applyFont="1" applyAlignment="1"/>
    <xf numFmtId="0" fontId="5" fillId="0" borderId="0" xfId="3" applyFont="1"/>
    <xf numFmtId="0" fontId="3" fillId="0" borderId="0" xfId="3" applyFont="1" applyFill="1" applyBorder="1" applyAlignment="1"/>
    <xf numFmtId="0" fontId="6" fillId="0" borderId="0" xfId="3" applyFont="1" applyAlignment="1"/>
    <xf numFmtId="0" fontId="7" fillId="0" borderId="0" xfId="3" applyFont="1" applyAlignment="1"/>
    <xf numFmtId="0" fontId="5" fillId="0" borderId="0" xfId="3" applyFont="1" applyAlignment="1"/>
    <xf numFmtId="0" fontId="3" fillId="0" borderId="0" xfId="3" applyFont="1" applyAlignment="1">
      <alignment horizontal="left"/>
    </xf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0" borderId="0" xfId="3" applyFont="1" applyBorder="1"/>
    <xf numFmtId="0" fontId="11" fillId="0" borderId="0" xfId="3" applyFont="1" applyAlignment="1"/>
    <xf numFmtId="0" fontId="2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3" quotePrefix="1" applyFont="1" applyAlignment="1">
      <alignment horizontal="left"/>
    </xf>
    <xf numFmtId="0" fontId="11" fillId="0" borderId="0" xfId="3" applyFont="1" applyBorder="1" applyAlignment="1">
      <alignment horizontal="center"/>
    </xf>
    <xf numFmtId="0" fontId="11" fillId="0" borderId="0" xfId="3" applyFont="1" applyAlignment="1">
      <alignment horizontal="left"/>
    </xf>
    <xf numFmtId="0" fontId="0" fillId="0" borderId="0" xfId="0" applyFill="1"/>
    <xf numFmtId="0" fontId="10" fillId="0" borderId="0" xfId="3" applyFont="1" applyFill="1" applyAlignment="1">
      <alignment horizontal="center"/>
    </xf>
    <xf numFmtId="0" fontId="12" fillId="0" borderId="0" xfId="3" applyFont="1" applyFill="1" applyAlignment="1">
      <alignment horizontal="left"/>
    </xf>
    <xf numFmtId="0" fontId="11" fillId="0" borderId="0" xfId="3" applyFont="1" applyFill="1" applyBorder="1" applyAlignment="1">
      <alignment horizontal="left"/>
    </xf>
    <xf numFmtId="0" fontId="25" fillId="0" borderId="0" xfId="0" applyFont="1"/>
    <xf numFmtId="0" fontId="14" fillId="0" borderId="0" xfId="3" applyFont="1"/>
    <xf numFmtId="0" fontId="7" fillId="0" borderId="0" xfId="3" applyFont="1"/>
    <xf numFmtId="0" fontId="11" fillId="0" borderId="0" xfId="3" applyFont="1"/>
    <xf numFmtId="0" fontId="7" fillId="0" borderId="0" xfId="3" applyFont="1" applyAlignment="1">
      <alignment horizontal="center"/>
    </xf>
    <xf numFmtId="0" fontId="11" fillId="0" borderId="0" xfId="3" applyFont="1" applyFill="1" applyBorder="1" applyAlignment="1"/>
    <xf numFmtId="0" fontId="11" fillId="0" borderId="0" xfId="3" applyFont="1" applyAlignment="1">
      <alignment horizontal="center"/>
    </xf>
    <xf numFmtId="0" fontId="13" fillId="0" borderId="0" xfId="3" applyFont="1" applyFill="1" applyBorder="1" applyAlignment="1"/>
    <xf numFmtId="0" fontId="26" fillId="0" borderId="0" xfId="0" applyFont="1"/>
    <xf numFmtId="0" fontId="11" fillId="4" borderId="1" xfId="3" applyFont="1" applyFill="1" applyBorder="1" applyAlignment="1">
      <alignment horizontal="center"/>
    </xf>
    <xf numFmtId="0" fontId="11" fillId="4" borderId="2" xfId="3" applyFont="1" applyFill="1" applyBorder="1" applyAlignment="1">
      <alignment horizontal="center"/>
    </xf>
    <xf numFmtId="0" fontId="10" fillId="0" borderId="0" xfId="0" applyFont="1"/>
    <xf numFmtId="0" fontId="11" fillId="4" borderId="3" xfId="3" applyFont="1" applyFill="1" applyBorder="1" applyAlignment="1">
      <alignment horizontal="center"/>
    </xf>
    <xf numFmtId="0" fontId="11" fillId="5" borderId="2" xfId="3" applyFont="1" applyFill="1" applyBorder="1" applyAlignment="1">
      <alignment horizontal="center" textRotation="90"/>
    </xf>
    <xf numFmtId="0" fontId="11" fillId="0" borderId="0" xfId="3" quotePrefix="1" applyFont="1" applyAlignment="1">
      <alignment horizontal="left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0" xfId="0" applyFont="1"/>
    <xf numFmtId="0" fontId="11" fillId="0" borderId="0" xfId="3" applyFont="1" applyBorder="1" applyAlignment="1">
      <alignment horizontal="left"/>
    </xf>
    <xf numFmtId="0" fontId="2" fillId="0" borderId="0" xfId="3" applyFont="1" applyFill="1" applyAlignment="1"/>
    <xf numFmtId="0" fontId="2" fillId="0" borderId="0" xfId="3" applyFont="1" applyAlignment="1"/>
    <xf numFmtId="0" fontId="11" fillId="4" borderId="0" xfId="3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3" fillId="0" borderId="0" xfId="3" applyFont="1" applyFill="1"/>
    <xf numFmtId="0" fontId="15" fillId="0" borderId="0" xfId="3" applyFont="1" applyFill="1" applyAlignment="1">
      <alignment horizontal="right"/>
    </xf>
    <xf numFmtId="0" fontId="11" fillId="0" borderId="0" xfId="3" applyFont="1" applyFill="1" applyAlignment="1"/>
    <xf numFmtId="0" fontId="11" fillId="0" borderId="1" xfId="3" applyFont="1" applyBorder="1" applyAlignment="1">
      <alignment horizontal="center"/>
    </xf>
    <xf numFmtId="0" fontId="11" fillId="0" borderId="0" xfId="0" applyFont="1" applyFill="1"/>
    <xf numFmtId="0" fontId="27" fillId="0" borderId="0" xfId="0" applyFont="1" applyFill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textRotation="90"/>
    </xf>
    <xf numFmtId="0" fontId="11" fillId="3" borderId="6" xfId="3" applyFont="1" applyFill="1" applyBorder="1" applyAlignment="1">
      <alignment horizontal="center" textRotation="90"/>
    </xf>
    <xf numFmtId="0" fontId="11" fillId="0" borderId="7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11" fillId="0" borderId="9" xfId="3" applyFont="1" applyFill="1" applyBorder="1" applyAlignment="1">
      <alignment horizontal="center"/>
    </xf>
    <xf numFmtId="0" fontId="11" fillId="5" borderId="9" xfId="3" applyFont="1" applyFill="1" applyBorder="1" applyAlignment="1">
      <alignment horizontal="center" textRotation="90"/>
    </xf>
    <xf numFmtId="3" fontId="0" fillId="0" borderId="0" xfId="0" applyNumberFormat="1"/>
    <xf numFmtId="0" fontId="10" fillId="0" borderId="0" xfId="3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5" borderId="12" xfId="3" applyFont="1" applyFill="1" applyBorder="1" applyAlignment="1">
      <alignment horizontal="center" textRotation="90"/>
    </xf>
    <xf numFmtId="0" fontId="11" fillId="0" borderId="13" xfId="3" applyFont="1" applyBorder="1" applyAlignment="1">
      <alignment horizontal="center"/>
    </xf>
    <xf numFmtId="0" fontId="11" fillId="5" borderId="14" xfId="3" applyFont="1" applyFill="1" applyBorder="1" applyAlignment="1">
      <alignment horizontal="center" textRotation="90"/>
    </xf>
    <xf numFmtId="0" fontId="19" fillId="0" borderId="0" xfId="3" applyFont="1" applyAlignment="1"/>
    <xf numFmtId="0" fontId="11" fillId="0" borderId="0" xfId="3" quotePrefix="1" applyFont="1" applyAlignment="1">
      <alignment vertical="center" wrapText="1"/>
    </xf>
    <xf numFmtId="0" fontId="20" fillId="0" borderId="17" xfId="3" applyFont="1" applyFill="1" applyBorder="1" applyAlignment="1">
      <alignment horizontal="center" vertical="center"/>
    </xf>
    <xf numFmtId="0" fontId="20" fillId="0" borderId="18" xfId="3" quotePrefix="1" applyFont="1" applyFill="1" applyBorder="1" applyAlignment="1">
      <alignment horizontal="left" vertical="center"/>
    </xf>
    <xf numFmtId="0" fontId="20" fillId="0" borderId="19" xfId="3" applyFont="1" applyFill="1" applyBorder="1" applyAlignment="1">
      <alignment horizontal="left" vertical="center"/>
    </xf>
    <xf numFmtId="0" fontId="8" fillId="4" borderId="20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5" borderId="18" xfId="3" applyFont="1" applyFill="1" applyBorder="1" applyAlignment="1">
      <alignment horizontal="center" vertical="center"/>
    </xf>
    <xf numFmtId="0" fontId="8" fillId="5" borderId="21" xfId="3" applyFont="1" applyFill="1" applyBorder="1" applyAlignment="1">
      <alignment horizontal="center" vertical="center"/>
    </xf>
    <xf numFmtId="0" fontId="21" fillId="3" borderId="17" xfId="3" applyFont="1" applyFill="1" applyBorder="1" applyAlignment="1">
      <alignment horizontal="center" vertical="center"/>
    </xf>
    <xf numFmtId="0" fontId="21" fillId="6" borderId="21" xfId="3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center" vertical="center"/>
    </xf>
    <xf numFmtId="0" fontId="20" fillId="5" borderId="18" xfId="3" applyFont="1" applyFill="1" applyBorder="1" applyAlignment="1">
      <alignment horizontal="center" vertical="center"/>
    </xf>
    <xf numFmtId="0" fontId="20" fillId="5" borderId="19" xfId="3" applyFont="1" applyFill="1" applyBorder="1" applyAlignment="1">
      <alignment horizontal="center" vertical="center"/>
    </xf>
    <xf numFmtId="0" fontId="6" fillId="3" borderId="17" xfId="3" applyFont="1" applyFill="1" applyBorder="1" applyAlignment="1">
      <alignment horizontal="center" vertical="center"/>
    </xf>
    <xf numFmtId="0" fontId="20" fillId="4" borderId="22" xfId="3" applyFont="1" applyFill="1" applyBorder="1" applyAlignment="1">
      <alignment horizontal="center" vertical="center"/>
    </xf>
    <xf numFmtId="0" fontId="20" fillId="4" borderId="18" xfId="3" applyFont="1" applyFill="1" applyBorder="1" applyAlignment="1">
      <alignment horizontal="center" vertical="center"/>
    </xf>
    <xf numFmtId="0" fontId="8" fillId="5" borderId="19" xfId="3" applyFont="1" applyFill="1" applyBorder="1" applyAlignment="1">
      <alignment horizontal="center" vertical="center"/>
    </xf>
    <xf numFmtId="0" fontId="20" fillId="3" borderId="17" xfId="3" applyFont="1" applyFill="1" applyBorder="1" applyAlignment="1">
      <alignment horizontal="center" vertical="center"/>
    </xf>
    <xf numFmtId="0" fontId="20" fillId="3" borderId="21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20" fillId="5" borderId="21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8" fillId="0" borderId="0" xfId="0" applyFont="1"/>
    <xf numFmtId="0" fontId="20" fillId="0" borderId="23" xfId="3" applyFont="1" applyFill="1" applyBorder="1" applyAlignment="1">
      <alignment horizontal="center" vertical="center"/>
    </xf>
    <xf numFmtId="0" fontId="20" fillId="0" borderId="24" xfId="3" quotePrefix="1" applyFont="1" applyFill="1" applyBorder="1" applyAlignment="1">
      <alignment horizontal="left" vertical="center"/>
    </xf>
    <xf numFmtId="0" fontId="20" fillId="0" borderId="25" xfId="3" applyFont="1" applyFill="1" applyBorder="1" applyAlignment="1">
      <alignment horizontal="left" vertical="center"/>
    </xf>
    <xf numFmtId="0" fontId="8" fillId="4" borderId="26" xfId="3" applyFont="1" applyFill="1" applyBorder="1" applyAlignment="1">
      <alignment horizontal="center" vertical="center"/>
    </xf>
    <xf numFmtId="0" fontId="8" fillId="4" borderId="23" xfId="3" applyFont="1" applyFill="1" applyBorder="1" applyAlignment="1">
      <alignment horizontal="center" vertical="center"/>
    </xf>
    <xf numFmtId="0" fontId="8" fillId="4" borderId="24" xfId="3" applyFont="1" applyFill="1" applyBorder="1" applyAlignment="1">
      <alignment horizontal="center" vertical="center"/>
    </xf>
    <xf numFmtId="0" fontId="8" fillId="5" borderId="24" xfId="3" applyFont="1" applyFill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/>
    </xf>
    <xf numFmtId="0" fontId="21" fillId="3" borderId="23" xfId="3" applyFont="1" applyFill="1" applyBorder="1" applyAlignment="1">
      <alignment horizontal="center" vertical="center"/>
    </xf>
    <xf numFmtId="0" fontId="21" fillId="6" borderId="27" xfId="3" applyFont="1" applyFill="1" applyBorder="1" applyAlignment="1">
      <alignment horizontal="center" vertical="center"/>
    </xf>
    <xf numFmtId="0" fontId="20" fillId="0" borderId="28" xfId="3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/>
    </xf>
    <xf numFmtId="0" fontId="20" fillId="5" borderId="24" xfId="3" applyFont="1" applyFill="1" applyBorder="1" applyAlignment="1">
      <alignment horizontal="center" vertical="center"/>
    </xf>
    <xf numFmtId="0" fontId="20" fillId="5" borderId="25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center" vertical="center"/>
    </xf>
    <xf numFmtId="0" fontId="8" fillId="3" borderId="27" xfId="3" applyFont="1" applyFill="1" applyBorder="1" applyAlignment="1">
      <alignment horizontal="center" vertical="center"/>
    </xf>
    <xf numFmtId="0" fontId="20" fillId="4" borderId="28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8" fillId="5" borderId="25" xfId="3" applyFont="1" applyFill="1" applyBorder="1" applyAlignment="1">
      <alignment horizontal="center" vertical="center"/>
    </xf>
    <xf numFmtId="0" fontId="20" fillId="3" borderId="23" xfId="3" applyFont="1" applyFill="1" applyBorder="1" applyAlignment="1">
      <alignment horizontal="center" vertical="center"/>
    </xf>
    <xf numFmtId="0" fontId="6" fillId="6" borderId="27" xfId="3" applyFont="1" applyFill="1" applyBorder="1" applyAlignment="1">
      <alignment horizontal="center" vertical="center"/>
    </xf>
    <xf numFmtId="0" fontId="20" fillId="5" borderId="27" xfId="3" applyFont="1" applyFill="1" applyBorder="1" applyAlignment="1">
      <alignment horizontal="center" vertical="center"/>
    </xf>
    <xf numFmtId="0" fontId="21" fillId="7" borderId="27" xfId="3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8" fillId="0" borderId="28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4" borderId="28" xfId="3" applyFont="1" applyFill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6" fillId="3" borderId="27" xfId="3" applyFont="1" applyFill="1" applyBorder="1" applyAlignment="1">
      <alignment horizontal="center" vertical="center"/>
    </xf>
    <xf numFmtId="0" fontId="20" fillId="3" borderId="27" xfId="3" applyFont="1" applyFill="1" applyBorder="1" applyAlignment="1">
      <alignment horizontal="center" vertical="center"/>
    </xf>
    <xf numFmtId="0" fontId="8" fillId="3" borderId="23" xfId="3" applyFont="1" applyFill="1" applyBorder="1" applyAlignment="1">
      <alignment horizontal="center" vertical="center"/>
    </xf>
    <xf numFmtId="0" fontId="20" fillId="0" borderId="29" xfId="3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left" vertical="center" wrapText="1"/>
    </xf>
    <xf numFmtId="0" fontId="20" fillId="0" borderId="31" xfId="1" applyFont="1" applyFill="1" applyBorder="1" applyAlignment="1">
      <alignment horizontal="left" vertical="center" wrapText="1"/>
    </xf>
    <xf numFmtId="0" fontId="8" fillId="4" borderId="32" xfId="3" applyFont="1" applyFill="1" applyBorder="1" applyAlignment="1">
      <alignment horizontal="center" vertical="center"/>
    </xf>
    <xf numFmtId="0" fontId="8" fillId="4" borderId="29" xfId="3" applyFont="1" applyFill="1" applyBorder="1" applyAlignment="1">
      <alignment horizontal="center" vertical="center"/>
    </xf>
    <xf numFmtId="0" fontId="8" fillId="4" borderId="30" xfId="3" applyFont="1" applyFill="1" applyBorder="1" applyAlignment="1">
      <alignment horizontal="center" vertical="center"/>
    </xf>
    <xf numFmtId="0" fontId="8" fillId="5" borderId="30" xfId="3" applyFont="1" applyFill="1" applyBorder="1" applyAlignment="1">
      <alignment horizontal="center" vertical="center"/>
    </xf>
    <xf numFmtId="0" fontId="8" fillId="5" borderId="33" xfId="3" applyFont="1" applyFill="1" applyBorder="1" applyAlignment="1">
      <alignment horizontal="center" vertical="center"/>
    </xf>
    <xf numFmtId="0" fontId="21" fillId="3" borderId="29" xfId="3" applyFont="1" applyFill="1" applyBorder="1" applyAlignment="1">
      <alignment horizontal="center" vertical="center"/>
    </xf>
    <xf numFmtId="0" fontId="6" fillId="3" borderId="33" xfId="3" applyFont="1" applyFill="1" applyBorder="1" applyAlignment="1">
      <alignment horizontal="center" vertical="center"/>
    </xf>
    <xf numFmtId="0" fontId="8" fillId="0" borderId="34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0" fontId="8" fillId="5" borderId="31" xfId="3" applyFont="1" applyFill="1" applyBorder="1" applyAlignment="1">
      <alignment horizontal="center" vertical="center"/>
    </xf>
    <xf numFmtId="0" fontId="6" fillId="7" borderId="29" xfId="3" applyFont="1" applyFill="1" applyBorder="1" applyAlignment="1">
      <alignment horizontal="center" vertical="center"/>
    </xf>
    <xf numFmtId="0" fontId="8" fillId="7" borderId="33" xfId="3" applyFont="1" applyFill="1" applyBorder="1" applyAlignment="1">
      <alignment horizontal="center" vertical="center"/>
    </xf>
    <xf numFmtId="0" fontId="8" fillId="4" borderId="34" xfId="3" applyFont="1" applyFill="1" applyBorder="1" applyAlignment="1">
      <alignment horizontal="center" vertical="center"/>
    </xf>
    <xf numFmtId="0" fontId="8" fillId="7" borderId="29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28" fillId="0" borderId="0" xfId="0" applyFont="1" applyFill="1"/>
    <xf numFmtId="0" fontId="6" fillId="8" borderId="35" xfId="3" applyFont="1" applyFill="1" applyBorder="1" applyAlignment="1">
      <alignment horizontal="center" vertical="center"/>
    </xf>
    <xf numFmtId="0" fontId="6" fillId="8" borderId="36" xfId="3" applyFont="1" applyFill="1" applyBorder="1" applyAlignment="1">
      <alignment horizontal="center" vertical="center"/>
    </xf>
    <xf numFmtId="0" fontId="6" fillId="8" borderId="37" xfId="3" applyFont="1" applyFill="1" applyBorder="1" applyAlignment="1">
      <alignment horizontal="center" vertical="center"/>
    </xf>
    <xf numFmtId="0" fontId="6" fillId="8" borderId="38" xfId="3" applyFont="1" applyFill="1" applyBorder="1" applyAlignment="1">
      <alignment horizontal="center" vertical="center"/>
    </xf>
    <xf numFmtId="0" fontId="6" fillId="8" borderId="39" xfId="3" applyFont="1" applyFill="1" applyBorder="1" applyAlignment="1">
      <alignment horizontal="center" vertical="center"/>
    </xf>
    <xf numFmtId="0" fontId="6" fillId="8" borderId="40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21" fillId="7" borderId="23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20" fillId="0" borderId="30" xfId="3" quotePrefix="1" applyFont="1" applyFill="1" applyBorder="1" applyAlignment="1">
      <alignment horizontal="left" vertical="center"/>
    </xf>
    <xf numFmtId="0" fontId="20" fillId="0" borderId="31" xfId="3" applyFont="1" applyFill="1" applyBorder="1" applyAlignment="1">
      <alignment horizontal="left" vertical="center"/>
    </xf>
    <xf numFmtId="0" fontId="21" fillId="6" borderId="33" xfId="3" applyFont="1" applyFill="1" applyBorder="1" applyAlignment="1">
      <alignment horizontal="center" vertical="center"/>
    </xf>
    <xf numFmtId="0" fontId="20" fillId="0" borderId="34" xfId="3" applyFont="1" applyFill="1" applyBorder="1" applyAlignment="1">
      <alignment horizontal="center" vertical="center"/>
    </xf>
    <xf numFmtId="0" fontId="20" fillId="0" borderId="30" xfId="3" applyFont="1" applyFill="1" applyBorder="1" applyAlignment="1">
      <alignment horizontal="center" vertical="center"/>
    </xf>
    <xf numFmtId="0" fontId="20" fillId="5" borderId="30" xfId="3" applyFont="1" applyFill="1" applyBorder="1" applyAlignment="1">
      <alignment horizontal="center" vertical="center"/>
    </xf>
    <xf numFmtId="0" fontId="20" fillId="5" borderId="31" xfId="3" applyFont="1" applyFill="1" applyBorder="1" applyAlignment="1">
      <alignment horizontal="center" vertical="center"/>
    </xf>
    <xf numFmtId="0" fontId="20" fillId="4" borderId="34" xfId="3" applyFont="1" applyFill="1" applyBorder="1" applyAlignment="1">
      <alignment horizontal="center" vertical="center"/>
    </xf>
    <xf numFmtId="0" fontId="20" fillId="4" borderId="30" xfId="3" applyFont="1" applyFill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0" fillId="3" borderId="33" xfId="3" applyFont="1" applyFill="1" applyBorder="1" applyAlignment="1">
      <alignment horizontal="center" vertical="center"/>
    </xf>
    <xf numFmtId="0" fontId="20" fillId="5" borderId="33" xfId="3" applyFont="1" applyFill="1" applyBorder="1" applyAlignment="1">
      <alignment horizontal="center" vertical="center"/>
    </xf>
    <xf numFmtId="0" fontId="6" fillId="7" borderId="33" xfId="3" applyFont="1" applyFill="1" applyBorder="1" applyAlignment="1">
      <alignment horizontal="center" vertical="center"/>
    </xf>
    <xf numFmtId="0" fontId="21" fillId="8" borderId="35" xfId="3" applyFont="1" applyFill="1" applyBorder="1" applyAlignment="1">
      <alignment horizontal="center" vertical="center"/>
    </xf>
    <xf numFmtId="0" fontId="29" fillId="0" borderId="0" xfId="0" applyFont="1"/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20" fillId="0" borderId="22" xfId="3" applyFont="1" applyFill="1" applyBorder="1" applyAlignment="1">
      <alignment horizontal="center" vertical="center"/>
    </xf>
    <xf numFmtId="0" fontId="6" fillId="3" borderId="21" xfId="3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20" fillId="0" borderId="30" xfId="3" applyFont="1" applyFill="1" applyBorder="1" applyAlignment="1">
      <alignment horizontal="left"/>
    </xf>
    <xf numFmtId="0" fontId="20" fillId="0" borderId="41" xfId="3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left"/>
    </xf>
    <xf numFmtId="0" fontId="8" fillId="0" borderId="18" xfId="3" applyFont="1" applyFill="1" applyBorder="1" applyAlignment="1">
      <alignment horizontal="left" wrapText="1"/>
    </xf>
    <xf numFmtId="0" fontId="8" fillId="0" borderId="30" xfId="3" applyFont="1" applyFill="1" applyBorder="1" applyAlignment="1">
      <alignment horizontal="left" wrapText="1"/>
    </xf>
    <xf numFmtId="0" fontId="20" fillId="0" borderId="42" xfId="3" applyFont="1" applyFill="1" applyBorder="1" applyAlignment="1">
      <alignment horizontal="left" vertical="center" wrapText="1"/>
    </xf>
    <xf numFmtId="0" fontId="8" fillId="0" borderId="24" xfId="3" applyFont="1" applyFill="1" applyBorder="1" applyAlignment="1">
      <alignment horizontal="left" vertical="center" wrapText="1"/>
    </xf>
    <xf numFmtId="0" fontId="20" fillId="4" borderId="24" xfId="3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8" fillId="7" borderId="23" xfId="3" applyFont="1" applyFill="1" applyBorder="1" applyAlignment="1">
      <alignment horizontal="center" vertical="center"/>
    </xf>
    <xf numFmtId="0" fontId="8" fillId="7" borderId="27" xfId="3" applyFont="1" applyFill="1" applyBorder="1" applyAlignment="1">
      <alignment horizontal="center" vertical="center"/>
    </xf>
    <xf numFmtId="0" fontId="6" fillId="7" borderId="23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left" vertical="center" wrapText="1"/>
    </xf>
    <xf numFmtId="0" fontId="20" fillId="0" borderId="25" xfId="3" applyFont="1" applyFill="1" applyBorder="1" applyAlignment="1">
      <alignment horizontal="left" vertical="center" wrapText="1"/>
    </xf>
    <xf numFmtId="0" fontId="8" fillId="0" borderId="24" xfId="3" applyFont="1" applyFill="1" applyBorder="1" applyAlignment="1">
      <alignment horizontal="left" vertical="center"/>
    </xf>
    <xf numFmtId="0" fontId="8" fillId="0" borderId="30" xfId="3" applyFont="1" applyFill="1" applyBorder="1" applyAlignment="1">
      <alignment horizontal="left" vertical="center"/>
    </xf>
    <xf numFmtId="0" fontId="8" fillId="0" borderId="34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20" fillId="4" borderId="30" xfId="3" applyFont="1" applyFill="1" applyBorder="1" applyAlignment="1">
      <alignment vertical="center"/>
    </xf>
    <xf numFmtId="0" fontId="8" fillId="8" borderId="39" xfId="3" applyFont="1" applyFill="1" applyBorder="1" applyAlignment="1">
      <alignment horizontal="center" vertical="center"/>
    </xf>
    <xf numFmtId="0" fontId="8" fillId="8" borderId="35" xfId="3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left" vertical="center"/>
    </xf>
    <xf numFmtId="0" fontId="20" fillId="0" borderId="43" xfId="3" applyFont="1" applyFill="1" applyBorder="1" applyAlignment="1">
      <alignment horizontal="center" vertical="center"/>
    </xf>
    <xf numFmtId="0" fontId="20" fillId="0" borderId="44" xfId="3" applyFont="1" applyFill="1" applyBorder="1" applyAlignment="1">
      <alignment horizontal="center" vertical="center"/>
    </xf>
    <xf numFmtId="0" fontId="20" fillId="5" borderId="44" xfId="3" applyFont="1" applyFill="1" applyBorder="1" applyAlignment="1">
      <alignment horizontal="center" vertical="center"/>
    </xf>
    <xf numFmtId="0" fontId="20" fillId="4" borderId="43" xfId="3" applyFont="1" applyFill="1" applyBorder="1" applyAlignment="1">
      <alignment horizontal="center" vertical="center"/>
    </xf>
    <xf numFmtId="0" fontId="20" fillId="4" borderId="44" xfId="3" applyFont="1" applyFill="1" applyBorder="1" applyAlignment="1">
      <alignment horizontal="center" vertical="center"/>
    </xf>
    <xf numFmtId="0" fontId="8" fillId="4" borderId="45" xfId="3" applyFont="1" applyFill="1" applyBorder="1" applyAlignment="1">
      <alignment horizontal="center" vertical="center"/>
    </xf>
    <xf numFmtId="0" fontId="8" fillId="4" borderId="16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5" borderId="10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21" fillId="3" borderId="16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20" fillId="4" borderId="29" xfId="3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" xfId="3" applyFont="1" applyFill="1" applyBorder="1" applyAlignment="1">
      <alignment horizontal="left"/>
    </xf>
    <xf numFmtId="0" fontId="8" fillId="0" borderId="0" xfId="3" applyFont="1" applyAlignment="1">
      <alignment horizontal="left" vertical="center"/>
    </xf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20" fillId="5" borderId="24" xfId="3" applyFont="1" applyFill="1" applyBorder="1" applyAlignment="1">
      <alignment horizontal="center" vertical="center"/>
    </xf>
    <xf numFmtId="0" fontId="20" fillId="5" borderId="25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24" xfId="3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0" fontId="8" fillId="5" borderId="24" xfId="3" applyFont="1" applyFill="1" applyBorder="1" applyAlignment="1">
      <alignment horizontal="center" vertical="center"/>
    </xf>
    <xf numFmtId="0" fontId="6" fillId="7" borderId="23" xfId="3" applyFont="1" applyFill="1" applyBorder="1" applyAlignment="1">
      <alignment horizontal="center" vertical="center"/>
    </xf>
    <xf numFmtId="0" fontId="8" fillId="4" borderId="24" xfId="3" applyFont="1" applyFill="1" applyBorder="1" applyAlignment="1">
      <alignment horizontal="center" vertical="center"/>
    </xf>
    <xf numFmtId="0" fontId="6" fillId="7" borderId="2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6" fillId="6" borderId="27" xfId="3" applyFont="1" applyFill="1" applyBorder="1" applyAlignment="1">
      <alignment horizontal="center" vertical="center"/>
    </xf>
    <xf numFmtId="0" fontId="6" fillId="7" borderId="29" xfId="3" applyFont="1" applyFill="1" applyBorder="1" applyAlignment="1">
      <alignment horizontal="center" vertical="center"/>
    </xf>
    <xf numFmtId="0" fontId="6" fillId="6" borderId="21" xfId="3" applyFont="1" applyFill="1" applyBorder="1" applyAlignment="1">
      <alignment horizontal="center" vertical="center"/>
    </xf>
    <xf numFmtId="0" fontId="8" fillId="4" borderId="30" xfId="3" applyFont="1" applyFill="1" applyBorder="1" applyAlignment="1">
      <alignment horizontal="center" vertical="center"/>
    </xf>
    <xf numFmtId="0" fontId="6" fillId="7" borderId="23" xfId="3" applyFont="1" applyFill="1" applyBorder="1" applyAlignment="1">
      <alignment horizontal="center" vertical="center"/>
    </xf>
    <xf numFmtId="0" fontId="6" fillId="7" borderId="29" xfId="3" applyFont="1" applyFill="1" applyBorder="1" applyAlignment="1">
      <alignment horizontal="center" vertical="center"/>
    </xf>
    <xf numFmtId="0" fontId="21" fillId="7" borderId="23" xfId="3" applyFont="1" applyFill="1" applyBorder="1" applyAlignment="1">
      <alignment horizontal="center" vertical="center"/>
    </xf>
    <xf numFmtId="0" fontId="7" fillId="0" borderId="0" xfId="3" applyFont="1" applyFill="1" applyBorder="1" applyAlignment="1"/>
    <xf numFmtId="0" fontId="6" fillId="6" borderId="33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1" fillId="7" borderId="27" xfId="3" applyFont="1" applyFill="1" applyBorder="1" applyAlignment="1">
      <alignment horizontal="center" vertical="center"/>
    </xf>
    <xf numFmtId="0" fontId="6" fillId="7" borderId="27" xfId="3" applyFont="1" applyFill="1" applyBorder="1" applyAlignment="1">
      <alignment horizontal="center" vertical="center"/>
    </xf>
    <xf numFmtId="0" fontId="6" fillId="7" borderId="33" xfId="3" applyFont="1" applyFill="1" applyBorder="1" applyAlignment="1">
      <alignment horizontal="center" vertical="center"/>
    </xf>
    <xf numFmtId="0" fontId="21" fillId="3" borderId="33" xfId="3" applyFont="1" applyFill="1" applyBorder="1" applyAlignment="1">
      <alignment horizontal="center" vertical="center"/>
    </xf>
    <xf numFmtId="0" fontId="20" fillId="5" borderId="30" xfId="3" applyFont="1" applyFill="1" applyBorder="1" applyAlignment="1">
      <alignment horizontal="center" vertical="center"/>
    </xf>
    <xf numFmtId="0" fontId="20" fillId="4" borderId="29" xfId="3" applyFont="1" applyFill="1" applyBorder="1" applyAlignment="1">
      <alignment horizontal="center" vertical="center"/>
    </xf>
    <xf numFmtId="0" fontId="20" fillId="4" borderId="30" xfId="3" applyFont="1" applyFill="1" applyBorder="1" applyAlignment="1">
      <alignment horizontal="center" vertical="center"/>
    </xf>
    <xf numFmtId="0" fontId="8" fillId="4" borderId="23" xfId="3" applyFont="1" applyFill="1" applyBorder="1" applyAlignment="1">
      <alignment horizontal="center" vertical="center"/>
    </xf>
    <xf numFmtId="0" fontId="8" fillId="4" borderId="20" xfId="3" applyFont="1" applyFill="1" applyBorder="1" applyAlignment="1">
      <alignment horizontal="center" vertical="center"/>
    </xf>
    <xf numFmtId="0" fontId="20" fillId="5" borderId="19" xfId="3" applyFont="1" applyFill="1" applyBorder="1" applyAlignment="1">
      <alignment horizontal="center" vertical="center"/>
    </xf>
    <xf numFmtId="3" fontId="11" fillId="9" borderId="10" xfId="3" applyNumberFormat="1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3" fontId="11" fillId="9" borderId="35" xfId="3" applyNumberFormat="1" applyFont="1" applyFill="1" applyBorder="1" applyAlignment="1">
      <alignment horizontal="center" vertical="center"/>
    </xf>
    <xf numFmtId="3" fontId="11" fillId="9" borderId="37" xfId="3" applyNumberFormat="1" applyFont="1" applyFill="1" applyBorder="1" applyAlignment="1">
      <alignment horizontal="center" vertical="center"/>
    </xf>
    <xf numFmtId="3" fontId="11" fillId="9" borderId="39" xfId="3" applyNumberFormat="1" applyFont="1" applyFill="1" applyBorder="1" applyAlignment="1">
      <alignment horizontal="center" vertical="center"/>
    </xf>
    <xf numFmtId="3" fontId="11" fillId="10" borderId="35" xfId="3" applyNumberFormat="1" applyFont="1" applyFill="1" applyBorder="1" applyAlignment="1">
      <alignment horizontal="center" vertical="center"/>
    </xf>
    <xf numFmtId="0" fontId="8" fillId="8" borderId="47" xfId="3" applyFont="1" applyFill="1" applyBorder="1" applyAlignment="1">
      <alignment horizontal="center" vertical="center"/>
    </xf>
    <xf numFmtId="0" fontId="20" fillId="5" borderId="48" xfId="3" applyFont="1" applyFill="1" applyBorder="1" applyAlignment="1">
      <alignment horizontal="center" vertical="center"/>
    </xf>
    <xf numFmtId="0" fontId="8" fillId="5" borderId="48" xfId="3" applyFont="1" applyFill="1" applyBorder="1" applyAlignment="1">
      <alignment horizontal="center" vertical="center"/>
    </xf>
    <xf numFmtId="0" fontId="8" fillId="8" borderId="49" xfId="3" applyFont="1" applyFill="1" applyBorder="1" applyAlignment="1">
      <alignment horizontal="center" vertical="center"/>
    </xf>
    <xf numFmtId="3" fontId="25" fillId="0" borderId="0" xfId="0" applyNumberFormat="1" applyFont="1"/>
    <xf numFmtId="3" fontId="11" fillId="11" borderId="37" xfId="3" applyNumberFormat="1" applyFont="1" applyFill="1" applyBorder="1" applyAlignment="1">
      <alignment horizontal="center" vertical="center"/>
    </xf>
    <xf numFmtId="3" fontId="11" fillId="11" borderId="40" xfId="3" applyNumberFormat="1" applyFont="1" applyFill="1" applyBorder="1" applyAlignment="1">
      <alignment horizontal="center" vertical="center"/>
    </xf>
    <xf numFmtId="3" fontId="11" fillId="11" borderId="10" xfId="3" applyNumberFormat="1" applyFont="1" applyFill="1" applyBorder="1" applyAlignment="1">
      <alignment horizontal="center" vertical="center"/>
    </xf>
    <xf numFmtId="3" fontId="11" fillId="12" borderId="38" xfId="3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1" fillId="0" borderId="0" xfId="2" applyFont="1" applyAlignment="1">
      <alignment horizontal="center" vertical="center"/>
    </xf>
    <xf numFmtId="0" fontId="31" fillId="0" borderId="0" xfId="2" applyFont="1"/>
    <xf numFmtId="0" fontId="32" fillId="0" borderId="0" xfId="2" applyFont="1"/>
    <xf numFmtId="0" fontId="10" fillId="0" borderId="0" xfId="2" applyFont="1"/>
    <xf numFmtId="0" fontId="31" fillId="0" borderId="0" xfId="2" applyFont="1" applyFill="1"/>
    <xf numFmtId="0" fontId="10" fillId="0" borderId="0" xfId="2" applyFont="1" applyBorder="1" applyAlignment="1"/>
    <xf numFmtId="0" fontId="31" fillId="0" borderId="0" xfId="2" applyFont="1" applyFill="1" applyBorder="1" applyAlignment="1">
      <alignment vertical="center" wrapText="1"/>
    </xf>
    <xf numFmtId="0" fontId="32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0" fillId="0" borderId="0" xfId="0" applyFill="1" applyBorder="1"/>
    <xf numFmtId="0" fontId="31" fillId="0" borderId="0" xfId="2" applyFont="1" applyFill="1" applyBorder="1" applyAlignment="1">
      <alignment vertical="center"/>
    </xf>
    <xf numFmtId="0" fontId="32" fillId="0" borderId="0" xfId="2" applyFont="1" applyFill="1" applyBorder="1" applyAlignment="1"/>
    <xf numFmtId="0" fontId="33" fillId="0" borderId="0" xfId="2" applyFont="1" applyAlignment="1">
      <alignment horizontal="center" vertical="center"/>
    </xf>
    <xf numFmtId="0" fontId="33" fillId="0" borderId="0" xfId="2" applyFont="1" applyAlignment="1">
      <alignment vertical="center"/>
    </xf>
    <xf numFmtId="0" fontId="33" fillId="0" borderId="0" xfId="2" applyFont="1"/>
    <xf numFmtId="0" fontId="34" fillId="0" borderId="0" xfId="2" applyFont="1"/>
    <xf numFmtId="0" fontId="33" fillId="0" borderId="0" xfId="2" applyFont="1" applyFill="1" applyBorder="1" applyAlignment="1">
      <alignment horizontal="center" vertical="center"/>
    </xf>
    <xf numFmtId="0" fontId="22" fillId="0" borderId="49" xfId="2" applyFont="1" applyFill="1" applyBorder="1" applyAlignment="1">
      <alignment horizontal="center" vertical="center"/>
    </xf>
    <xf numFmtId="0" fontId="33" fillId="0" borderId="0" xfId="2" applyFont="1" applyFill="1"/>
    <xf numFmtId="0" fontId="33" fillId="0" borderId="21" xfId="2" applyFont="1" applyBorder="1" applyAlignment="1">
      <alignment horizontal="center" vertical="center"/>
    </xf>
    <xf numFmtId="0" fontId="33" fillId="0" borderId="27" xfId="2" applyFont="1" applyBorder="1" applyAlignment="1">
      <alignment horizontal="center" vertical="center"/>
    </xf>
    <xf numFmtId="0" fontId="23" fillId="0" borderId="0" xfId="2" applyFont="1" applyBorder="1" applyAlignment="1"/>
    <xf numFmtId="0" fontId="23" fillId="0" borderId="23" xfId="2" applyFont="1" applyBorder="1" applyAlignment="1">
      <alignment vertical="center" wrapText="1"/>
    </xf>
    <xf numFmtId="0" fontId="23" fillId="0" borderId="0" xfId="2" applyFont="1" applyBorder="1" applyAlignment="1">
      <alignment vertical="center" wrapText="1"/>
    </xf>
    <xf numFmtId="0" fontId="33" fillId="0" borderId="11" xfId="2" applyFont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22" fillId="0" borderId="16" xfId="2" applyFont="1" applyFill="1" applyBorder="1" applyAlignment="1">
      <alignment horizontal="center" vertical="center"/>
    </xf>
    <xf numFmtId="0" fontId="34" fillId="0" borderId="10" xfId="2" applyFont="1" applyFill="1" applyBorder="1" applyAlignment="1">
      <alignment horizontal="center" vertical="center"/>
    </xf>
    <xf numFmtId="0" fontId="34" fillId="0" borderId="11" xfId="2" applyFont="1" applyFill="1" applyBorder="1" applyAlignment="1">
      <alignment horizontal="center" vertical="center"/>
    </xf>
    <xf numFmtId="0" fontId="33" fillId="0" borderId="23" xfId="2" applyFont="1" applyBorder="1" applyAlignment="1">
      <alignment horizontal="left" vertical="center"/>
    </xf>
    <xf numFmtId="0" fontId="33" fillId="0" borderId="23" xfId="2" applyFont="1" applyBorder="1" applyAlignment="1">
      <alignment vertical="center"/>
    </xf>
    <xf numFmtId="0" fontId="33" fillId="0" borderId="24" xfId="2" applyFont="1" applyBorder="1" applyAlignment="1">
      <alignment horizontal="center" vertical="center"/>
    </xf>
    <xf numFmtId="0" fontId="33" fillId="0" borderId="16" xfId="2" applyFont="1" applyFill="1" applyBorder="1" applyAlignment="1">
      <alignment vertical="center" wrapText="1"/>
    </xf>
    <xf numFmtId="0" fontId="22" fillId="8" borderId="10" xfId="2" applyFont="1" applyFill="1" applyBorder="1" applyAlignment="1">
      <alignment horizontal="center" vertical="center"/>
    </xf>
    <xf numFmtId="0" fontId="22" fillId="8" borderId="11" xfId="2" applyFont="1" applyFill="1" applyBorder="1" applyAlignment="1">
      <alignment horizontal="center" vertical="center"/>
    </xf>
    <xf numFmtId="0" fontId="33" fillId="0" borderId="0" xfId="0" applyFont="1"/>
    <xf numFmtId="0" fontId="34" fillId="0" borderId="37" xfId="2" applyFont="1" applyFill="1" applyBorder="1" applyAlignment="1">
      <alignment horizontal="center" vertical="center"/>
    </xf>
    <xf numFmtId="0" fontId="34" fillId="0" borderId="38" xfId="2" applyFont="1" applyFill="1" applyBorder="1" applyAlignment="1">
      <alignment horizontal="center" vertical="center"/>
    </xf>
    <xf numFmtId="0" fontId="33" fillId="0" borderId="41" xfId="2" applyFont="1" applyBorder="1" applyAlignment="1">
      <alignment vertical="center"/>
    </xf>
    <xf numFmtId="0" fontId="33" fillId="0" borderId="50" xfId="2" applyFont="1" applyBorder="1" applyAlignment="1">
      <alignment vertical="center"/>
    </xf>
    <xf numFmtId="0" fontId="33" fillId="0" borderId="29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 wrapText="1"/>
    </xf>
    <xf numFmtId="0" fontId="33" fillId="0" borderId="0" xfId="2" applyFont="1" applyFill="1" applyBorder="1" applyAlignment="1">
      <alignment vertical="center" wrapText="1"/>
    </xf>
    <xf numFmtId="0" fontId="34" fillId="0" borderId="41" xfId="2" applyFont="1" applyBorder="1" applyAlignment="1">
      <alignment horizontal="center" vertical="center" wrapText="1"/>
    </xf>
    <xf numFmtId="0" fontId="34" fillId="0" borderId="25" xfId="2" applyFont="1" applyBorder="1" applyAlignment="1">
      <alignment horizontal="center" vertical="center" wrapText="1"/>
    </xf>
    <xf numFmtId="0" fontId="34" fillId="0" borderId="27" xfId="2" applyFont="1" applyBorder="1" applyAlignment="1">
      <alignment horizontal="center" vertical="center" wrapText="1"/>
    </xf>
    <xf numFmtId="0" fontId="33" fillId="0" borderId="0" xfId="0" applyFont="1" applyFill="1" applyBorder="1"/>
    <xf numFmtId="0" fontId="33" fillId="0" borderId="0" xfId="2" applyFont="1" applyFill="1" applyBorder="1" applyAlignment="1">
      <alignment vertical="center"/>
    </xf>
    <xf numFmtId="0" fontId="34" fillId="0" borderId="50" xfId="2" applyFont="1" applyBorder="1" applyAlignment="1"/>
    <xf numFmtId="0" fontId="34" fillId="0" borderId="0" xfId="2" applyFont="1" applyFill="1" applyBorder="1" applyAlignment="1"/>
    <xf numFmtId="0" fontId="33" fillId="0" borderId="17" xfId="2" applyFont="1" applyBorder="1" applyAlignment="1">
      <alignment vertical="center"/>
    </xf>
    <xf numFmtId="0" fontId="33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23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33" fillId="0" borderId="23" xfId="2" applyFont="1" applyBorder="1" applyAlignment="1">
      <alignment vertical="center" wrapText="1"/>
    </xf>
    <xf numFmtId="0" fontId="33" fillId="0" borderId="0" xfId="2" applyFont="1" applyBorder="1" applyAlignment="1">
      <alignment vertical="center" wrapText="1"/>
    </xf>
    <xf numFmtId="0" fontId="33" fillId="0" borderId="16" xfId="2" applyFont="1" applyBorder="1" applyAlignment="1">
      <alignment vertical="center" wrapText="1"/>
    </xf>
    <xf numFmtId="0" fontId="32" fillId="0" borderId="0" xfId="2" applyFont="1" applyAlignment="1">
      <alignment vertical="center"/>
    </xf>
    <xf numFmtId="0" fontId="23" fillId="0" borderId="17" xfId="2" applyFont="1" applyBorder="1" applyAlignment="1">
      <alignment horizontal="left" vertical="center"/>
    </xf>
    <xf numFmtId="0" fontId="33" fillId="0" borderId="18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1" fontId="33" fillId="0" borderId="24" xfId="2" applyNumberFormat="1" applyFont="1" applyBorder="1" applyAlignment="1">
      <alignment horizontal="center" vertical="center"/>
    </xf>
    <xf numFmtId="0" fontId="33" fillId="0" borderId="27" xfId="2" applyFont="1" applyBorder="1" applyAlignment="1">
      <alignment vertical="center"/>
    </xf>
    <xf numFmtId="0" fontId="24" fillId="0" borderId="0" xfId="2" applyAlignment="1">
      <alignment vertical="center"/>
    </xf>
    <xf numFmtId="0" fontId="33" fillId="0" borderId="0" xfId="0" applyFont="1" applyAlignment="1">
      <alignment vertical="center"/>
    </xf>
    <xf numFmtId="0" fontId="33" fillId="0" borderId="0" xfId="2" applyFont="1" applyFill="1" applyAlignment="1">
      <alignment vertical="center"/>
    </xf>
    <xf numFmtId="0" fontId="31" fillId="0" borderId="0" xfId="2" applyFont="1" applyFill="1" applyAlignment="1">
      <alignment vertical="center"/>
    </xf>
    <xf numFmtId="0" fontId="23" fillId="0" borderId="51" xfId="2" applyFont="1" applyBorder="1" applyAlignment="1">
      <alignment vertical="center"/>
    </xf>
    <xf numFmtId="0" fontId="34" fillId="8" borderId="10" xfId="2" applyFont="1" applyFill="1" applyBorder="1" applyAlignment="1">
      <alignment horizontal="center" vertical="center"/>
    </xf>
    <xf numFmtId="0" fontId="34" fillId="8" borderId="11" xfId="2" applyFont="1" applyFill="1" applyBorder="1" applyAlignment="1">
      <alignment horizontal="center" vertical="center"/>
    </xf>
    <xf numFmtId="0" fontId="34" fillId="0" borderId="0" xfId="2" applyFont="1" applyAlignment="1">
      <alignment vertical="center"/>
    </xf>
    <xf numFmtId="0" fontId="33" fillId="0" borderId="25" xfId="2" applyFont="1" applyFill="1" applyBorder="1" applyAlignment="1">
      <alignment horizontal="center" vertical="center"/>
    </xf>
    <xf numFmtId="0" fontId="33" fillId="0" borderId="27" xfId="2" applyFont="1" applyFill="1" applyBorder="1" applyAlignment="1">
      <alignment horizontal="center" vertical="center"/>
    </xf>
    <xf numFmtId="0" fontId="33" fillId="0" borderId="25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3" fontId="11" fillId="9" borderId="46" xfId="3" applyNumberFormat="1" applyFont="1" applyFill="1" applyBorder="1" applyAlignment="1">
      <alignment horizontal="center" vertical="center"/>
    </xf>
    <xf numFmtId="0" fontId="8" fillId="0" borderId="30" xfId="3" quotePrefix="1" applyFont="1" applyFill="1" applyBorder="1" applyAlignment="1">
      <alignment horizontal="left" vertical="center" wrapText="1"/>
    </xf>
    <xf numFmtId="3" fontId="11" fillId="11" borderId="15" xfId="3" applyNumberFormat="1" applyFont="1" applyFill="1" applyBorder="1" applyAlignment="1">
      <alignment horizontal="center" vertical="center"/>
    </xf>
    <xf numFmtId="3" fontId="11" fillId="12" borderId="52" xfId="3" applyNumberFormat="1" applyFont="1" applyFill="1" applyBorder="1" applyAlignment="1">
      <alignment horizontal="center" vertical="center"/>
    </xf>
    <xf numFmtId="3" fontId="11" fillId="9" borderId="36" xfId="3" applyNumberFormat="1" applyFont="1" applyFill="1" applyBorder="1" applyAlignment="1">
      <alignment horizontal="center" vertical="center"/>
    </xf>
    <xf numFmtId="0" fontId="6" fillId="6" borderId="27" xfId="3" applyFont="1" applyFill="1" applyBorder="1" applyAlignment="1">
      <alignment horizontal="center" vertical="center"/>
    </xf>
    <xf numFmtId="0" fontId="20" fillId="5" borderId="30" xfId="3" applyFont="1" applyFill="1" applyBorder="1" applyAlignment="1">
      <alignment horizontal="center" vertical="center"/>
    </xf>
    <xf numFmtId="0" fontId="20" fillId="5" borderId="18" xfId="3" applyFont="1" applyFill="1" applyBorder="1" applyAlignment="1">
      <alignment horizontal="center" vertical="center"/>
    </xf>
    <xf numFmtId="0" fontId="21" fillId="3" borderId="29" xfId="3" applyFont="1" applyFill="1" applyBorder="1" applyAlignment="1">
      <alignment horizontal="center" vertical="center"/>
    </xf>
    <xf numFmtId="0" fontId="21" fillId="3" borderId="17" xfId="3" applyFont="1" applyFill="1" applyBorder="1" applyAlignment="1">
      <alignment horizontal="center" vertical="center"/>
    </xf>
    <xf numFmtId="0" fontId="21" fillId="7" borderId="33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5" borderId="33" xfId="3" applyFont="1" applyFill="1" applyBorder="1" applyAlignment="1">
      <alignment horizontal="center" vertical="center"/>
    </xf>
    <xf numFmtId="0" fontId="20" fillId="5" borderId="21" xfId="3" applyFont="1" applyFill="1" applyBorder="1" applyAlignment="1">
      <alignment horizontal="center" vertical="center"/>
    </xf>
    <xf numFmtId="0" fontId="20" fillId="0" borderId="30" xfId="3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center" vertical="center"/>
    </xf>
    <xf numFmtId="3" fontId="25" fillId="0" borderId="49" xfId="0" applyNumberFormat="1" applyFont="1" applyBorder="1" applyAlignment="1">
      <alignment horizontal="center"/>
    </xf>
    <xf numFmtId="3" fontId="25" fillId="0" borderId="47" xfId="0" applyNumberFormat="1" applyFont="1" applyBorder="1" applyAlignment="1">
      <alignment horizontal="center"/>
    </xf>
    <xf numFmtId="3" fontId="25" fillId="0" borderId="53" xfId="0" applyNumberFormat="1" applyFont="1" applyBorder="1" applyAlignment="1">
      <alignment horizontal="center"/>
    </xf>
    <xf numFmtId="3" fontId="11" fillId="2" borderId="49" xfId="3" applyNumberFormat="1" applyFont="1" applyFill="1" applyBorder="1" applyAlignment="1">
      <alignment horizontal="center" vertical="center"/>
    </xf>
    <xf numFmtId="3" fontId="11" fillId="2" borderId="47" xfId="3" applyNumberFormat="1" applyFont="1" applyFill="1" applyBorder="1" applyAlignment="1">
      <alignment horizontal="center" vertical="center"/>
    </xf>
    <xf numFmtId="3" fontId="11" fillId="2" borderId="53" xfId="3" applyNumberFormat="1" applyFont="1" applyFill="1" applyBorder="1" applyAlignment="1">
      <alignment horizontal="center" vertical="center"/>
    </xf>
    <xf numFmtId="0" fontId="8" fillId="5" borderId="30" xfId="3" applyFont="1" applyFill="1" applyBorder="1" applyAlignment="1">
      <alignment horizontal="center" vertical="center"/>
    </xf>
    <xf numFmtId="0" fontId="8" fillId="5" borderId="18" xfId="3" applyFont="1" applyFill="1" applyBorder="1" applyAlignment="1">
      <alignment horizontal="center" vertical="center"/>
    </xf>
    <xf numFmtId="0" fontId="20" fillId="0" borderId="29" xfId="3" applyFon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/>
    </xf>
    <xf numFmtId="3" fontId="11" fillId="0" borderId="49" xfId="3" applyNumberFormat="1" applyFont="1" applyBorder="1" applyAlignment="1">
      <alignment horizontal="center" vertical="center"/>
    </xf>
    <xf numFmtId="3" fontId="11" fillId="0" borderId="47" xfId="3" applyNumberFormat="1" applyFont="1" applyBorder="1" applyAlignment="1">
      <alignment horizontal="center" vertical="center"/>
    </xf>
    <xf numFmtId="3" fontId="11" fillId="0" borderId="53" xfId="3" applyNumberFormat="1" applyFont="1" applyBorder="1" applyAlignment="1">
      <alignment horizontal="center" vertical="center"/>
    </xf>
    <xf numFmtId="0" fontId="8" fillId="5" borderId="33" xfId="3" applyFont="1" applyFill="1" applyBorder="1" applyAlignment="1">
      <alignment horizontal="center" vertical="center"/>
    </xf>
    <xf numFmtId="0" fontId="8" fillId="5" borderId="21" xfId="3" applyFont="1" applyFill="1" applyBorder="1" applyAlignment="1">
      <alignment horizontal="center" vertical="center"/>
    </xf>
    <xf numFmtId="0" fontId="20" fillId="4" borderId="30" xfId="3" applyFont="1" applyFill="1" applyBorder="1" applyAlignment="1">
      <alignment horizontal="center" vertical="center"/>
    </xf>
    <xf numFmtId="0" fontId="20" fillId="4" borderId="18" xfId="3" applyFont="1" applyFill="1" applyBorder="1" applyAlignment="1">
      <alignment horizontal="center" vertical="center"/>
    </xf>
    <xf numFmtId="0" fontId="20" fillId="4" borderId="29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0" fillId="3" borderId="17" xfId="3" applyFont="1" applyFill="1" applyBorder="1" applyAlignment="1">
      <alignment horizontal="center" vertical="center"/>
    </xf>
    <xf numFmtId="0" fontId="6" fillId="6" borderId="33" xfId="3" applyFont="1" applyFill="1" applyBorder="1" applyAlignment="1">
      <alignment horizontal="center" vertical="center"/>
    </xf>
    <xf numFmtId="0" fontId="6" fillId="6" borderId="21" xfId="3" applyFont="1" applyFill="1" applyBorder="1" applyAlignment="1">
      <alignment horizontal="center" vertical="center"/>
    </xf>
    <xf numFmtId="0" fontId="21" fillId="6" borderId="33" xfId="3" applyFont="1" applyFill="1" applyBorder="1" applyAlignment="1">
      <alignment horizontal="center" vertical="center"/>
    </xf>
    <xf numFmtId="0" fontId="21" fillId="6" borderId="21" xfId="3" applyFont="1" applyFill="1" applyBorder="1" applyAlignment="1">
      <alignment horizontal="center" vertical="center"/>
    </xf>
    <xf numFmtId="0" fontId="20" fillId="3" borderId="33" xfId="3" applyFont="1" applyFill="1" applyBorder="1" applyAlignment="1">
      <alignment horizontal="center" vertical="center"/>
    </xf>
    <xf numFmtId="0" fontId="20" fillId="3" borderId="21" xfId="3" applyFont="1" applyFill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5" borderId="24" xfId="3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/>
    </xf>
    <xf numFmtId="0" fontId="20" fillId="5" borderId="24" xfId="3" applyFont="1" applyFill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textRotation="90"/>
    </xf>
    <xf numFmtId="0" fontId="11" fillId="2" borderId="6" xfId="3" applyFont="1" applyFill="1" applyBorder="1" applyAlignment="1">
      <alignment horizontal="center" textRotation="90"/>
    </xf>
    <xf numFmtId="0" fontId="6" fillId="7" borderId="21" xfId="3" applyFont="1" applyFill="1" applyBorder="1" applyAlignment="1">
      <alignment horizontal="center" vertical="center"/>
    </xf>
    <xf numFmtId="0" fontId="6" fillId="7" borderId="27" xfId="3" applyFont="1" applyFill="1" applyBorder="1" applyAlignment="1">
      <alignment horizontal="center" vertical="center"/>
    </xf>
    <xf numFmtId="0" fontId="20" fillId="5" borderId="8" xfId="3" applyFont="1" applyFill="1" applyBorder="1" applyAlignment="1">
      <alignment horizontal="center" vertical="center"/>
    </xf>
    <xf numFmtId="0" fontId="20" fillId="4" borderId="8" xfId="3" applyFont="1" applyFill="1" applyBorder="1" applyAlignment="1">
      <alignment horizontal="center" vertical="center"/>
    </xf>
    <xf numFmtId="0" fontId="20" fillId="0" borderId="51" xfId="3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24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23" xfId="3" applyFont="1" applyFill="1" applyBorder="1" applyAlignment="1">
      <alignment horizontal="center" vertical="center"/>
    </xf>
    <xf numFmtId="0" fontId="10" fillId="0" borderId="49" xfId="3" applyFont="1" applyFill="1" applyBorder="1" applyAlignment="1">
      <alignment horizontal="center"/>
    </xf>
    <xf numFmtId="0" fontId="10" fillId="0" borderId="47" xfId="3" applyFont="1" applyFill="1" applyBorder="1" applyAlignment="1">
      <alignment horizontal="center"/>
    </xf>
    <xf numFmtId="0" fontId="10" fillId="0" borderId="53" xfId="3" applyFont="1" applyFill="1" applyBorder="1" applyAlignment="1">
      <alignment horizontal="center"/>
    </xf>
    <xf numFmtId="0" fontId="11" fillId="0" borderId="49" xfId="3" applyFont="1" applyFill="1" applyBorder="1" applyAlignment="1">
      <alignment horizontal="center"/>
    </xf>
    <xf numFmtId="0" fontId="11" fillId="0" borderId="47" xfId="3" applyFont="1" applyFill="1" applyBorder="1" applyAlignment="1">
      <alignment horizontal="center"/>
    </xf>
    <xf numFmtId="0" fontId="11" fillId="0" borderId="53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 textRotation="90"/>
    </xf>
    <xf numFmtId="0" fontId="11" fillId="3" borderId="3" xfId="3" applyFont="1" applyFill="1" applyBorder="1" applyAlignment="1">
      <alignment horizontal="center" textRotation="90"/>
    </xf>
    <xf numFmtId="0" fontId="11" fillId="3" borderId="5" xfId="3" applyFont="1" applyFill="1" applyBorder="1" applyAlignment="1">
      <alignment horizontal="center" textRotation="90"/>
    </xf>
    <xf numFmtId="0" fontId="11" fillId="3" borderId="6" xfId="3" applyFont="1" applyFill="1" applyBorder="1" applyAlignment="1">
      <alignment horizontal="center" textRotation="90"/>
    </xf>
    <xf numFmtId="0" fontId="11" fillId="3" borderId="58" xfId="3" applyFont="1" applyFill="1" applyBorder="1" applyAlignment="1">
      <alignment horizontal="center" textRotation="90"/>
    </xf>
    <xf numFmtId="0" fontId="21" fillId="6" borderId="14" xfId="3" applyFont="1" applyFill="1" applyBorder="1" applyAlignment="1">
      <alignment horizontal="center" vertical="center"/>
    </xf>
    <xf numFmtId="0" fontId="21" fillId="7" borderId="14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/>
    </xf>
    <xf numFmtId="0" fontId="20" fillId="0" borderId="54" xfId="3" applyFont="1" applyFill="1" applyBorder="1" applyAlignment="1">
      <alignment horizontal="center" vertical="center"/>
    </xf>
    <xf numFmtId="0" fontId="8" fillId="5" borderId="14" xfId="3" applyFont="1" applyFill="1" applyBorder="1" applyAlignment="1">
      <alignment horizontal="center" vertical="center"/>
    </xf>
    <xf numFmtId="0" fontId="20" fillId="3" borderId="54" xfId="3" applyFont="1" applyFill="1" applyBorder="1" applyAlignment="1">
      <alignment horizontal="center" vertical="center"/>
    </xf>
    <xf numFmtId="0" fontId="20" fillId="3" borderId="14" xfId="3" applyFont="1" applyFill="1" applyBorder="1" applyAlignment="1">
      <alignment horizontal="center" vertical="center"/>
    </xf>
    <xf numFmtId="0" fontId="20" fillId="5" borderId="14" xfId="3" applyFont="1" applyFill="1" applyBorder="1" applyAlignment="1">
      <alignment horizontal="center" vertical="center"/>
    </xf>
    <xf numFmtId="0" fontId="20" fillId="4" borderId="54" xfId="3" applyFont="1" applyFill="1" applyBorder="1" applyAlignment="1">
      <alignment horizontal="center" vertical="center"/>
    </xf>
    <xf numFmtId="0" fontId="11" fillId="4" borderId="49" xfId="3" applyFont="1" applyFill="1" applyBorder="1" applyAlignment="1">
      <alignment horizontal="center"/>
    </xf>
    <xf numFmtId="0" fontId="11" fillId="4" borderId="47" xfId="3" applyFont="1" applyFill="1" applyBorder="1" applyAlignment="1">
      <alignment horizontal="center"/>
    </xf>
    <xf numFmtId="0" fontId="11" fillId="4" borderId="53" xfId="3" applyFont="1" applyFill="1" applyBorder="1" applyAlignment="1">
      <alignment horizontal="center"/>
    </xf>
    <xf numFmtId="0" fontId="21" fillId="3" borderId="54" xfId="3" applyFont="1" applyFill="1" applyBorder="1" applyAlignment="1">
      <alignment horizontal="center" vertical="center"/>
    </xf>
    <xf numFmtId="0" fontId="6" fillId="8" borderId="37" xfId="3" quotePrefix="1" applyFont="1" applyFill="1" applyBorder="1" applyAlignment="1">
      <alignment horizontal="left" vertical="center"/>
    </xf>
    <xf numFmtId="0" fontId="6" fillId="8" borderId="40" xfId="3" quotePrefix="1" applyFont="1" applyFill="1" applyBorder="1" applyAlignment="1">
      <alignment horizontal="left" vertical="center"/>
    </xf>
    <xf numFmtId="0" fontId="20" fillId="0" borderId="57" xfId="3" applyFont="1" applyFill="1" applyBorder="1" applyAlignment="1">
      <alignment horizontal="left" vertical="center"/>
    </xf>
    <xf numFmtId="0" fontId="20" fillId="0" borderId="42" xfId="3" applyFont="1" applyFill="1" applyBorder="1" applyAlignment="1">
      <alignment horizontal="left" vertical="center"/>
    </xf>
    <xf numFmtId="0" fontId="8" fillId="5" borderId="27" xfId="3" applyFont="1" applyFill="1" applyBorder="1" applyAlignment="1">
      <alignment horizontal="center" vertical="center"/>
    </xf>
    <xf numFmtId="0" fontId="21" fillId="7" borderId="17" xfId="3" applyFont="1" applyFill="1" applyBorder="1" applyAlignment="1">
      <alignment horizontal="center" vertical="center"/>
    </xf>
    <xf numFmtId="0" fontId="21" fillId="7" borderId="23" xfId="3" applyFont="1" applyFill="1" applyBorder="1" applyAlignment="1">
      <alignment horizontal="center" vertical="center"/>
    </xf>
    <xf numFmtId="0" fontId="8" fillId="4" borderId="20" xfId="3" applyFont="1" applyFill="1" applyBorder="1" applyAlignment="1">
      <alignment horizontal="center" vertical="center"/>
    </xf>
    <xf numFmtId="0" fontId="8" fillId="4" borderId="26" xfId="3" applyFont="1" applyFill="1" applyBorder="1" applyAlignment="1">
      <alignment horizontal="center" vertical="center"/>
    </xf>
    <xf numFmtId="0" fontId="6" fillId="8" borderId="37" xfId="3" quotePrefix="1" applyFont="1" applyFill="1" applyBorder="1" applyAlignment="1">
      <alignment horizontal="left" vertical="center" wrapText="1"/>
    </xf>
    <xf numFmtId="0" fontId="6" fillId="8" borderId="40" xfId="3" quotePrefix="1" applyFont="1" applyFill="1" applyBorder="1" applyAlignment="1">
      <alignment horizontal="left" vertical="center" wrapText="1"/>
    </xf>
    <xf numFmtId="0" fontId="20" fillId="4" borderId="24" xfId="3" applyFont="1" applyFill="1" applyBorder="1" applyAlignment="1">
      <alignment horizontal="center" vertical="center"/>
    </xf>
    <xf numFmtId="0" fontId="8" fillId="5" borderId="19" xfId="3" applyFont="1" applyFill="1" applyBorder="1" applyAlignment="1">
      <alignment horizontal="center" vertical="center"/>
    </xf>
    <xf numFmtId="0" fontId="8" fillId="5" borderId="25" xfId="3" applyFont="1" applyFill="1" applyBorder="1" applyAlignment="1">
      <alignment horizontal="center" vertical="center"/>
    </xf>
    <xf numFmtId="0" fontId="11" fillId="0" borderId="0" xfId="3" quotePrefix="1" applyFont="1" applyAlignment="1">
      <alignment horizontal="left"/>
    </xf>
    <xf numFmtId="0" fontId="20" fillId="0" borderId="42" xfId="3" applyFont="1" applyFill="1" applyBorder="1" applyAlignment="1">
      <alignment horizontal="left" vertical="center" wrapText="1"/>
    </xf>
    <xf numFmtId="0" fontId="20" fillId="8" borderId="35" xfId="3" applyFont="1" applyFill="1" applyBorder="1" applyAlignment="1">
      <alignment horizontal="center" vertical="center"/>
    </xf>
    <xf numFmtId="0" fontId="20" fillId="8" borderId="37" xfId="3" applyFont="1" applyFill="1" applyBorder="1" applyAlignment="1">
      <alignment horizontal="center" vertical="center"/>
    </xf>
    <xf numFmtId="0" fontId="20" fillId="8" borderId="40" xfId="3" applyFont="1" applyFill="1" applyBorder="1" applyAlignment="1">
      <alignment horizontal="center" vertical="center"/>
    </xf>
    <xf numFmtId="3" fontId="11" fillId="0" borderId="13" xfId="3" applyNumberFormat="1" applyFont="1" applyFill="1" applyBorder="1" applyAlignment="1">
      <alignment horizontal="center" vertical="center"/>
    </xf>
    <xf numFmtId="0" fontId="11" fillId="9" borderId="35" xfId="3" applyFont="1" applyFill="1" applyBorder="1" applyAlignment="1">
      <alignment horizontal="right" vertical="center"/>
    </xf>
    <xf numFmtId="0" fontId="11" fillId="9" borderId="37" xfId="3" applyFont="1" applyFill="1" applyBorder="1" applyAlignment="1">
      <alignment horizontal="right" vertical="center"/>
    </xf>
    <xf numFmtId="0" fontId="11" fillId="9" borderId="38" xfId="3" applyFont="1" applyFill="1" applyBorder="1" applyAlignment="1">
      <alignment horizontal="right" vertical="center"/>
    </xf>
    <xf numFmtId="0" fontId="21" fillId="7" borderId="27" xfId="3" applyFont="1" applyFill="1" applyBorder="1" applyAlignment="1">
      <alignment horizontal="center" vertical="center"/>
    </xf>
    <xf numFmtId="0" fontId="6" fillId="7" borderId="17" xfId="3" applyFont="1" applyFill="1" applyBorder="1" applyAlignment="1">
      <alignment horizontal="center" vertical="center"/>
    </xf>
    <xf numFmtId="0" fontId="6" fillId="7" borderId="23" xfId="3" applyFont="1" applyFill="1" applyBorder="1" applyAlignment="1">
      <alignment horizontal="center" vertical="center"/>
    </xf>
    <xf numFmtId="0" fontId="6" fillId="6" borderId="27" xfId="3" applyFont="1" applyFill="1" applyBorder="1" applyAlignment="1">
      <alignment horizontal="center" vertical="center"/>
    </xf>
    <xf numFmtId="0" fontId="20" fillId="5" borderId="19" xfId="3" applyFont="1" applyFill="1" applyBorder="1" applyAlignment="1">
      <alignment horizontal="center" vertical="center"/>
    </xf>
    <xf numFmtId="0" fontId="20" fillId="5" borderId="25" xfId="3" applyFont="1" applyFill="1" applyBorder="1" applyAlignment="1">
      <alignment horizontal="center" vertical="center"/>
    </xf>
    <xf numFmtId="3" fontId="11" fillId="0" borderId="55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56" xfId="3" applyFont="1" applyBorder="1" applyAlignment="1">
      <alignment horizontal="center" vertical="center"/>
    </xf>
    <xf numFmtId="3" fontId="11" fillId="2" borderId="55" xfId="3" applyNumberFormat="1" applyFont="1" applyFill="1" applyBorder="1" applyAlignment="1">
      <alignment horizontal="center" vertical="center"/>
    </xf>
    <xf numFmtId="3" fontId="11" fillId="2" borderId="4" xfId="3" applyNumberFormat="1" applyFont="1" applyFill="1" applyBorder="1" applyAlignment="1">
      <alignment horizontal="center" vertical="center"/>
    </xf>
    <xf numFmtId="0" fontId="11" fillId="5" borderId="4" xfId="3" applyFont="1" applyFill="1" applyBorder="1" applyAlignment="1">
      <alignment horizontal="center" vertical="center"/>
    </xf>
    <xf numFmtId="0" fontId="11" fillId="5" borderId="56" xfId="3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/>
    </xf>
    <xf numFmtId="0" fontId="20" fillId="5" borderId="27" xfId="3" applyFont="1" applyFill="1" applyBorder="1" applyAlignment="1">
      <alignment horizontal="center" vertical="center"/>
    </xf>
    <xf numFmtId="0" fontId="6" fillId="7" borderId="29" xfId="3" applyFont="1" applyFill="1" applyBorder="1" applyAlignment="1">
      <alignment horizontal="center" vertical="center"/>
    </xf>
    <xf numFmtId="0" fontId="20" fillId="0" borderId="43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/>
    </xf>
    <xf numFmtId="0" fontId="8" fillId="4" borderId="30" xfId="3" applyFont="1" applyFill="1" applyBorder="1" applyAlignment="1">
      <alignment horizontal="center" vertical="center"/>
    </xf>
    <xf numFmtId="0" fontId="6" fillId="7" borderId="33" xfId="3" applyFont="1" applyFill="1" applyBorder="1" applyAlignment="1">
      <alignment horizontal="center" vertical="center"/>
    </xf>
    <xf numFmtId="0" fontId="20" fillId="7" borderId="27" xfId="3" applyFont="1" applyFill="1" applyBorder="1" applyAlignment="1">
      <alignment horizontal="center" vertical="center"/>
    </xf>
    <xf numFmtId="0" fontId="8" fillId="4" borderId="29" xfId="3" applyFont="1" applyFill="1" applyBorder="1" applyAlignment="1">
      <alignment horizontal="center" vertical="center"/>
    </xf>
    <xf numFmtId="0" fontId="21" fillId="6" borderId="27" xfId="3" applyFont="1" applyFill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3" fontId="11" fillId="0" borderId="0" xfId="3" applyNumberFormat="1" applyFont="1" applyFill="1" applyBorder="1" applyAlignment="1">
      <alignment horizontal="center" vertical="center"/>
    </xf>
    <xf numFmtId="3" fontId="11" fillId="0" borderId="64" xfId="3" applyNumberFormat="1" applyFont="1" applyFill="1" applyBorder="1" applyAlignment="1">
      <alignment horizontal="center" vertical="center"/>
    </xf>
    <xf numFmtId="0" fontId="22" fillId="0" borderId="49" xfId="2" applyFont="1" applyFill="1" applyBorder="1" applyAlignment="1">
      <alignment horizontal="center" vertical="center"/>
    </xf>
    <xf numFmtId="0" fontId="22" fillId="0" borderId="53" xfId="2" applyFont="1" applyFill="1" applyBorder="1" applyAlignment="1">
      <alignment horizontal="center" vertical="center"/>
    </xf>
    <xf numFmtId="0" fontId="23" fillId="8" borderId="25" xfId="2" applyFont="1" applyFill="1" applyBorder="1" applyAlignment="1">
      <alignment horizontal="center" vertical="center" wrapText="1"/>
    </xf>
    <xf numFmtId="0" fontId="23" fillId="8" borderId="59" xfId="2" applyFont="1" applyFill="1" applyBorder="1" applyAlignment="1">
      <alignment horizontal="center" vertical="center" wrapText="1"/>
    </xf>
    <xf numFmtId="0" fontId="34" fillId="0" borderId="43" xfId="2" applyFont="1" applyBorder="1" applyAlignment="1">
      <alignment horizontal="center" vertical="center"/>
    </xf>
    <xf numFmtId="0" fontId="34" fillId="0" borderId="44" xfId="2" applyFont="1" applyBorder="1" applyAlignment="1">
      <alignment horizontal="center" vertical="center"/>
    </xf>
    <xf numFmtId="0" fontId="34" fillId="0" borderId="60" xfId="2" applyFont="1" applyBorder="1" applyAlignment="1">
      <alignment horizontal="center" vertical="center"/>
    </xf>
    <xf numFmtId="0" fontId="34" fillId="0" borderId="61" xfId="2" applyFont="1" applyFill="1" applyBorder="1" applyAlignment="1">
      <alignment horizontal="center" vertical="center"/>
    </xf>
    <xf numFmtId="0" fontId="34" fillId="0" borderId="62" xfId="2" applyFont="1" applyFill="1" applyBorder="1" applyAlignment="1">
      <alignment horizontal="center" vertical="center"/>
    </xf>
    <xf numFmtId="0" fontId="34" fillId="0" borderId="63" xfId="2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top" wrapText="1"/>
    </xf>
  </cellXfs>
  <cellStyles count="4">
    <cellStyle name="Normalny" xfId="0" builtinId="0"/>
    <cellStyle name="Normalny 2" xfId="1"/>
    <cellStyle name="Normalny 3" xfId="2"/>
    <cellStyle name="Normalny_Arkusz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74"/>
  <sheetViews>
    <sheetView tabSelected="1" topLeftCell="AF1" zoomScale="55" zoomScaleNormal="55" zoomScaleSheetLayoutView="25" workbookViewId="0">
      <selection activeCell="CL8" sqref="CL8"/>
    </sheetView>
  </sheetViews>
  <sheetFormatPr defaultRowHeight="15"/>
  <cols>
    <col min="1" max="1" width="4.5703125" style="221" customWidth="1"/>
    <col min="2" max="2" width="52.140625" customWidth="1"/>
    <col min="3" max="3" width="28.140625" customWidth="1"/>
    <col min="4" max="14" width="7.7109375" style="22" customWidth="1"/>
    <col min="15" max="16" width="5.7109375" style="22" customWidth="1"/>
    <col min="17" max="26" width="5.7109375" customWidth="1"/>
    <col min="27" max="28" width="5.7109375" style="22" customWidth="1"/>
    <col min="29" max="37" width="5.7109375" customWidth="1"/>
    <col min="38" max="38" width="5.7109375" style="30" customWidth="1"/>
    <col min="39" max="39" width="4.42578125" customWidth="1"/>
    <col min="40" max="50" width="5.7109375" customWidth="1"/>
    <col min="51" max="52" width="5.7109375" style="22" customWidth="1"/>
    <col min="53" max="61" width="5.7109375" customWidth="1"/>
    <col min="62" max="62" width="5.7109375" style="30" customWidth="1"/>
    <col min="63" max="64" width="5.7109375" style="22" customWidth="1"/>
    <col min="65" max="74" width="5.7109375" customWidth="1"/>
    <col min="75" max="76" width="5.7109375" style="22" customWidth="1"/>
    <col min="77" max="85" width="5.7109375" customWidth="1"/>
    <col min="86" max="86" width="5.7109375" style="30" customWidth="1"/>
    <col min="87" max="88" width="5.7109375" customWidth="1"/>
  </cols>
  <sheetData>
    <row r="1" spans="1:88" ht="35.25" customHeight="1">
      <c r="A1" s="487" t="s">
        <v>0</v>
      </c>
      <c r="B1" s="487"/>
      <c r="C1" s="487"/>
      <c r="D1" s="487"/>
      <c r="E1" s="487"/>
      <c r="F1" s="487"/>
      <c r="G1" s="41"/>
      <c r="H1" s="41"/>
      <c r="I1" s="41"/>
      <c r="J1" s="41"/>
      <c r="K1" s="41"/>
      <c r="L1" s="41"/>
      <c r="M1" s="41"/>
      <c r="N1" s="41"/>
      <c r="O1" s="41"/>
      <c r="P1" s="13"/>
      <c r="Q1" s="1"/>
      <c r="R1" s="2" t="s">
        <v>1</v>
      </c>
      <c r="S1" s="3"/>
      <c r="T1" s="3"/>
      <c r="U1" s="3"/>
      <c r="V1" s="3"/>
      <c r="W1" s="3"/>
      <c r="X1" s="3"/>
      <c r="Y1" s="3"/>
      <c r="Z1" s="3"/>
      <c r="AA1" s="23"/>
      <c r="AB1" s="2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3"/>
      <c r="AR1" s="3"/>
      <c r="AS1" s="3"/>
      <c r="AT1" s="3"/>
      <c r="AU1" s="3"/>
      <c r="AV1" s="3"/>
      <c r="AW1" s="3"/>
      <c r="AX1" s="3"/>
      <c r="AY1" s="23"/>
      <c r="AZ1" s="23"/>
      <c r="BA1" s="1"/>
      <c r="BB1" s="1"/>
      <c r="BC1" s="1"/>
      <c r="BD1" s="1"/>
      <c r="BE1" s="1"/>
      <c r="BF1" s="1"/>
      <c r="BG1" s="1"/>
      <c r="BH1" s="1"/>
      <c r="BI1" s="1"/>
      <c r="BJ1" s="1"/>
      <c r="BK1" s="6"/>
      <c r="BL1" s="6"/>
      <c r="BM1" s="1"/>
      <c r="BN1" s="2"/>
      <c r="BO1" s="3"/>
      <c r="BP1" s="3"/>
      <c r="BQ1" s="3"/>
      <c r="BR1" s="3"/>
      <c r="BS1" s="3"/>
      <c r="BT1" s="3"/>
      <c r="BU1" s="3"/>
      <c r="BV1" s="3"/>
      <c r="BW1" s="23"/>
      <c r="BX1" s="23"/>
      <c r="BY1" s="1"/>
      <c r="BZ1" s="1"/>
      <c r="CA1" s="1"/>
      <c r="CB1" s="501" t="s">
        <v>179</v>
      </c>
      <c r="CC1" s="501"/>
      <c r="CD1" s="501"/>
      <c r="CE1" s="501"/>
      <c r="CF1" s="501"/>
      <c r="CG1" s="501"/>
      <c r="CH1" s="501"/>
      <c r="CI1" s="501"/>
      <c r="CJ1" s="501"/>
    </row>
    <row r="2" spans="1:88" ht="20.25">
      <c r="A2" s="488" t="s">
        <v>2</v>
      </c>
      <c r="B2" s="488"/>
      <c r="C2" s="488"/>
      <c r="D2" s="488"/>
      <c r="E2" s="488"/>
      <c r="F2" s="488"/>
      <c r="G2" s="14"/>
      <c r="H2" s="14"/>
      <c r="I2" s="14"/>
      <c r="J2" s="14"/>
      <c r="K2" s="14"/>
      <c r="L2" s="14"/>
      <c r="M2" s="14"/>
      <c r="N2" s="14"/>
      <c r="O2" s="14"/>
      <c r="P2" s="14"/>
      <c r="Q2" s="1"/>
      <c r="R2" s="1"/>
      <c r="S2" s="7" t="s">
        <v>3</v>
      </c>
      <c r="T2" s="7"/>
      <c r="U2" s="1"/>
      <c r="V2" s="1"/>
      <c r="W2" s="1"/>
      <c r="X2" s="1"/>
      <c r="Y2" s="1"/>
      <c r="Z2" s="42" t="s">
        <v>24</v>
      </c>
      <c r="AA2" s="6"/>
      <c r="AB2" s="6"/>
      <c r="AC2" s="4"/>
      <c r="AD2" s="4"/>
      <c r="AE2" s="4"/>
      <c r="AF2" s="4"/>
      <c r="AG2" s="4"/>
      <c r="AH2" s="4"/>
      <c r="AI2" s="1"/>
      <c r="AJ2" s="5"/>
      <c r="AK2" s="6"/>
      <c r="AL2" s="1"/>
      <c r="AM2" s="1"/>
      <c r="AN2" s="1"/>
      <c r="AO2" s="1"/>
      <c r="AP2" s="1"/>
      <c r="AQ2" s="7"/>
      <c r="AR2" s="7"/>
      <c r="AS2" s="1"/>
      <c r="AT2" s="1"/>
      <c r="AU2" s="1"/>
      <c r="AV2" s="1"/>
      <c r="AW2" s="1"/>
      <c r="AX2" s="5"/>
      <c r="AY2" s="6"/>
      <c r="AZ2" s="6"/>
      <c r="BA2" s="4"/>
      <c r="BB2" s="4"/>
      <c r="BC2" s="4"/>
      <c r="BD2" s="4"/>
      <c r="BE2" s="4"/>
      <c r="BF2" s="4"/>
      <c r="BG2" s="1"/>
      <c r="BH2" s="5"/>
      <c r="BI2" s="6"/>
      <c r="BJ2" s="1"/>
      <c r="BK2" s="6"/>
      <c r="BL2" s="6"/>
      <c r="BM2" s="1"/>
      <c r="BN2" s="1"/>
      <c r="BO2" s="7"/>
      <c r="BP2" s="7"/>
      <c r="BQ2" s="1"/>
      <c r="BR2" s="1"/>
      <c r="BS2" s="1"/>
      <c r="BT2" s="1"/>
      <c r="BU2" s="1"/>
      <c r="BV2" s="5"/>
      <c r="BW2" s="6"/>
      <c r="BX2" s="6"/>
      <c r="BY2" s="4"/>
      <c r="BZ2" s="4"/>
      <c r="CA2" s="4"/>
      <c r="CB2" s="501"/>
      <c r="CC2" s="501"/>
      <c r="CD2" s="501"/>
      <c r="CE2" s="501"/>
      <c r="CF2" s="501"/>
      <c r="CG2" s="501"/>
      <c r="CH2" s="501"/>
      <c r="CI2" s="501"/>
      <c r="CJ2" s="501"/>
    </row>
    <row r="3" spans="1:88">
      <c r="A3" s="224"/>
      <c r="B3" s="225"/>
      <c r="C3" s="225"/>
      <c r="D3" s="226"/>
      <c r="E3" s="226"/>
      <c r="F3" s="226"/>
      <c r="G3" s="26"/>
      <c r="H3" s="26"/>
      <c r="I3" s="26"/>
      <c r="J3" s="26"/>
      <c r="K3" s="26"/>
      <c r="L3" s="26"/>
      <c r="M3" s="26"/>
      <c r="N3" s="26"/>
      <c r="O3" s="26"/>
      <c r="P3" s="26"/>
      <c r="Q3" s="1"/>
      <c r="R3" s="1"/>
      <c r="S3" s="1"/>
      <c r="T3" s="1"/>
      <c r="U3" s="1"/>
      <c r="V3" s="1"/>
      <c r="W3" s="1"/>
      <c r="X3" s="1"/>
      <c r="Y3" s="1"/>
      <c r="Z3" s="15"/>
      <c r="AA3" s="6"/>
      <c r="AB3" s="6"/>
      <c r="AC3" s="1"/>
      <c r="AD3" s="1"/>
      <c r="AE3" s="1"/>
      <c r="AF3" s="1"/>
      <c r="AG3" s="1"/>
      <c r="AH3" s="1"/>
      <c r="AI3" s="3"/>
      <c r="AJ3" s="6"/>
      <c r="AK3" s="6"/>
      <c r="AL3" s="1"/>
      <c r="AM3" s="4"/>
      <c r="AN3" s="4"/>
      <c r="AO3" s="1"/>
      <c r="AP3" s="1"/>
      <c r="AQ3" s="1"/>
      <c r="AR3" s="1"/>
      <c r="AS3" s="1"/>
      <c r="AT3" s="1"/>
      <c r="AU3" s="1"/>
      <c r="AV3" s="1"/>
      <c r="AW3" s="1"/>
      <c r="AX3" s="15"/>
      <c r="AY3" s="6"/>
      <c r="AZ3" s="6"/>
      <c r="BA3" s="1"/>
      <c r="BB3" s="1"/>
      <c r="BC3" s="1"/>
      <c r="BD3" s="1"/>
      <c r="BE3" s="1"/>
      <c r="BF3" s="1"/>
      <c r="BG3" s="3"/>
      <c r="BH3" s="6"/>
      <c r="BI3" s="6"/>
      <c r="BJ3" s="1"/>
      <c r="BK3" s="244"/>
      <c r="BL3" s="244"/>
      <c r="BM3" s="1"/>
      <c r="BN3" s="1"/>
      <c r="BO3" s="1"/>
      <c r="BP3" s="1"/>
      <c r="BQ3" s="1"/>
      <c r="BR3" s="1"/>
      <c r="BS3" s="1"/>
      <c r="BT3" s="1"/>
      <c r="BU3" s="1"/>
      <c r="BV3" s="15"/>
      <c r="BW3" s="6"/>
      <c r="BX3" s="6"/>
      <c r="BY3" s="1"/>
      <c r="BZ3" s="1"/>
      <c r="CA3" s="1"/>
      <c r="CB3" s="501"/>
      <c r="CC3" s="501"/>
      <c r="CD3" s="501"/>
      <c r="CE3" s="501"/>
      <c r="CF3" s="501"/>
      <c r="CG3" s="501"/>
      <c r="CH3" s="501"/>
      <c r="CI3" s="501"/>
      <c r="CJ3" s="501"/>
    </row>
    <row r="4" spans="1:88" ht="18">
      <c r="A4" s="488" t="s">
        <v>65</v>
      </c>
      <c r="B4" s="488"/>
      <c r="C4" s="488"/>
      <c r="D4" s="488"/>
      <c r="E4" s="488"/>
      <c r="F4" s="488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  <c r="R4" s="1"/>
      <c r="S4" s="7" t="s">
        <v>5</v>
      </c>
      <c r="T4" s="7"/>
      <c r="U4" s="7"/>
      <c r="V4" s="7"/>
      <c r="W4" s="7"/>
      <c r="X4" s="7"/>
      <c r="Y4" s="7"/>
      <c r="Z4" s="68" t="s">
        <v>138</v>
      </c>
      <c r="AA4" s="6"/>
      <c r="AB4" s="6"/>
      <c r="AC4" s="1"/>
      <c r="AD4" s="1"/>
      <c r="AE4" s="1"/>
      <c r="AF4" s="1"/>
      <c r="AG4" s="1"/>
      <c r="AH4" s="1"/>
      <c r="AI4" s="3"/>
      <c r="AJ4" s="6"/>
      <c r="AK4" s="6"/>
      <c r="AL4" s="3"/>
      <c r="AM4" s="4"/>
      <c r="AN4" s="4"/>
      <c r="AO4" s="1"/>
      <c r="AP4" s="1"/>
      <c r="AQ4" s="7"/>
      <c r="AR4" s="7"/>
      <c r="AS4" s="7"/>
      <c r="AT4" s="7"/>
      <c r="AU4" s="7"/>
      <c r="AV4" s="7"/>
      <c r="AW4" s="7"/>
      <c r="AX4" s="5"/>
      <c r="AY4" s="6"/>
      <c r="AZ4" s="6"/>
      <c r="BA4" s="1"/>
      <c r="BB4" s="1"/>
      <c r="BC4" s="1"/>
      <c r="BD4" s="1"/>
      <c r="BE4" s="1"/>
      <c r="BF4" s="1"/>
      <c r="BG4" s="3"/>
      <c r="BH4" s="6"/>
      <c r="BI4" s="6"/>
      <c r="BJ4" s="3"/>
      <c r="BK4" s="244"/>
      <c r="BL4" s="244"/>
      <c r="BM4" s="1"/>
      <c r="BN4" s="1"/>
      <c r="BO4" s="7"/>
      <c r="BP4" s="7"/>
      <c r="BQ4" s="7"/>
      <c r="BR4" s="7"/>
      <c r="BS4" s="7"/>
      <c r="BT4" s="7"/>
      <c r="BU4" s="7"/>
      <c r="BV4" s="5"/>
      <c r="BW4" s="6"/>
      <c r="BX4" s="6"/>
      <c r="BY4" s="1"/>
      <c r="BZ4" s="1"/>
      <c r="CA4" s="1"/>
      <c r="CB4" s="52"/>
      <c r="CC4" s="52"/>
      <c r="CD4" s="52"/>
      <c r="CE4" s="3"/>
      <c r="CF4" s="6"/>
      <c r="CG4" s="6"/>
      <c r="CH4" s="3"/>
      <c r="CI4" s="4"/>
      <c r="CJ4" s="4"/>
    </row>
    <row r="5" spans="1:88" ht="15.75" thickBot="1">
      <c r="A5" s="218"/>
      <c r="B5" s="8"/>
      <c r="C5" s="8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"/>
      <c r="R5" s="1"/>
      <c r="S5" s="1"/>
      <c r="T5" s="1"/>
      <c r="U5" s="7"/>
      <c r="V5" s="7"/>
      <c r="W5" s="7"/>
      <c r="X5" s="7"/>
      <c r="Y5" s="7"/>
      <c r="Z5" s="1"/>
      <c r="AA5" s="24"/>
      <c r="AB5" s="2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7"/>
      <c r="AT5" s="7"/>
      <c r="AU5" s="7"/>
      <c r="AV5" s="7"/>
      <c r="AW5" s="7"/>
      <c r="AX5" s="1"/>
      <c r="AY5" s="24"/>
      <c r="AZ5" s="24"/>
      <c r="BA5" s="1"/>
      <c r="BB5" s="1"/>
      <c r="BC5" s="1"/>
      <c r="BD5" s="1"/>
      <c r="BE5" s="1"/>
      <c r="BF5" s="1"/>
      <c r="BG5" s="1"/>
      <c r="BH5" s="1"/>
      <c r="BI5" s="1"/>
      <c r="BJ5" s="1"/>
      <c r="BK5" s="6"/>
      <c r="BL5" s="6"/>
      <c r="BM5" s="1"/>
      <c r="BN5" s="1"/>
      <c r="BO5" s="1"/>
      <c r="BP5" s="1"/>
      <c r="BQ5" s="7"/>
      <c r="BR5" s="7"/>
      <c r="BS5" s="7"/>
      <c r="BT5" s="7"/>
      <c r="BU5" s="7"/>
      <c r="BV5" s="1"/>
      <c r="BW5" s="24"/>
      <c r="BX5" s="24"/>
      <c r="BY5" s="1"/>
      <c r="BZ5" s="1"/>
      <c r="CA5" s="1"/>
      <c r="CB5" s="53"/>
      <c r="CC5" s="53"/>
      <c r="CD5" s="53"/>
      <c r="CE5" s="1"/>
      <c r="CF5" s="1"/>
      <c r="CG5" s="1"/>
      <c r="CH5" s="1"/>
      <c r="CI5" s="1"/>
      <c r="CJ5" s="1"/>
    </row>
    <row r="6" spans="1:88" ht="15.75" customHeight="1" thickBot="1">
      <c r="A6" s="401" t="s">
        <v>7</v>
      </c>
      <c r="B6" s="401" t="s">
        <v>8</v>
      </c>
      <c r="C6" s="403" t="s">
        <v>69</v>
      </c>
      <c r="D6" s="405" t="s">
        <v>21</v>
      </c>
      <c r="E6" s="437" t="s">
        <v>46</v>
      </c>
      <c r="F6" s="438"/>
      <c r="G6" s="438"/>
      <c r="H6" s="438"/>
      <c r="I6" s="438"/>
      <c r="J6" s="438"/>
      <c r="K6" s="438"/>
      <c r="L6" s="438"/>
      <c r="M6" s="438"/>
      <c r="N6" s="439"/>
      <c r="O6" s="423" t="s">
        <v>63</v>
      </c>
      <c r="P6" s="425" t="s">
        <v>111</v>
      </c>
      <c r="Q6" s="417" t="s">
        <v>6</v>
      </c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9"/>
      <c r="AO6" s="417" t="s">
        <v>6</v>
      </c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9"/>
      <c r="BM6" s="417" t="s">
        <v>6</v>
      </c>
      <c r="BN6" s="418"/>
      <c r="BO6" s="418"/>
      <c r="BP6" s="418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9"/>
    </row>
    <row r="7" spans="1:88" ht="15.75" customHeight="1" thickBot="1">
      <c r="A7" s="402"/>
      <c r="B7" s="402"/>
      <c r="C7" s="404"/>
      <c r="D7" s="406"/>
      <c r="E7" s="437" t="s">
        <v>9</v>
      </c>
      <c r="F7" s="438"/>
      <c r="G7" s="438"/>
      <c r="H7" s="438"/>
      <c r="I7" s="438"/>
      <c r="J7" s="438"/>
      <c r="K7" s="438"/>
      <c r="L7" s="438"/>
      <c r="M7" s="438"/>
      <c r="N7" s="439"/>
      <c r="O7" s="424"/>
      <c r="P7" s="426"/>
      <c r="Q7" s="420" t="s">
        <v>10</v>
      </c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2"/>
      <c r="AC7" s="420" t="s">
        <v>11</v>
      </c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2"/>
      <c r="AO7" s="420" t="s">
        <v>122</v>
      </c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2"/>
      <c r="BA7" s="420" t="s">
        <v>124</v>
      </c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2"/>
      <c r="BM7" s="420" t="s">
        <v>125</v>
      </c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2"/>
      <c r="BY7" s="420" t="s">
        <v>126</v>
      </c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2"/>
    </row>
    <row r="8" spans="1:88" ht="79.5" customHeight="1" thickBot="1">
      <c r="A8" s="402"/>
      <c r="B8" s="402"/>
      <c r="C8" s="404"/>
      <c r="D8" s="406"/>
      <c r="E8" s="34" t="s">
        <v>12</v>
      </c>
      <c r="F8" s="31" t="s">
        <v>13</v>
      </c>
      <c r="G8" s="31" t="s">
        <v>19</v>
      </c>
      <c r="H8" s="32" t="s">
        <v>23</v>
      </c>
      <c r="I8" s="32" t="s">
        <v>116</v>
      </c>
      <c r="J8" s="35" t="s">
        <v>60</v>
      </c>
      <c r="K8" s="32" t="s">
        <v>20</v>
      </c>
      <c r="L8" s="35" t="s">
        <v>61</v>
      </c>
      <c r="M8" s="32" t="s">
        <v>22</v>
      </c>
      <c r="N8" s="65" t="s">
        <v>62</v>
      </c>
      <c r="O8" s="424"/>
      <c r="P8" s="427"/>
      <c r="Q8" s="66" t="s">
        <v>12</v>
      </c>
      <c r="R8" s="57" t="s">
        <v>13</v>
      </c>
      <c r="S8" s="57" t="s">
        <v>19</v>
      </c>
      <c r="T8" s="58" t="s">
        <v>23</v>
      </c>
      <c r="U8" s="59" t="s">
        <v>116</v>
      </c>
      <c r="V8" s="60" t="s">
        <v>60</v>
      </c>
      <c r="W8" s="57" t="s">
        <v>20</v>
      </c>
      <c r="X8" s="60" t="s">
        <v>61</v>
      </c>
      <c r="Y8" s="57" t="s">
        <v>22</v>
      </c>
      <c r="Z8" s="60" t="s">
        <v>62</v>
      </c>
      <c r="AA8" s="54" t="s">
        <v>63</v>
      </c>
      <c r="AB8" s="54" t="s">
        <v>111</v>
      </c>
      <c r="AC8" s="43" t="s">
        <v>12</v>
      </c>
      <c r="AD8" s="31" t="s">
        <v>13</v>
      </c>
      <c r="AE8" s="31" t="s">
        <v>19</v>
      </c>
      <c r="AF8" s="32" t="s">
        <v>23</v>
      </c>
      <c r="AG8" s="32" t="s">
        <v>116</v>
      </c>
      <c r="AH8" s="35" t="s">
        <v>60</v>
      </c>
      <c r="AI8" s="31" t="s">
        <v>20</v>
      </c>
      <c r="AJ8" s="35" t="s">
        <v>61</v>
      </c>
      <c r="AK8" s="31" t="s">
        <v>22</v>
      </c>
      <c r="AL8" s="35" t="s">
        <v>62</v>
      </c>
      <c r="AM8" s="54" t="s">
        <v>63</v>
      </c>
      <c r="AN8" s="54" t="s">
        <v>111</v>
      </c>
      <c r="AO8" s="56" t="s">
        <v>12</v>
      </c>
      <c r="AP8" s="57" t="s">
        <v>13</v>
      </c>
      <c r="AQ8" s="57" t="s">
        <v>19</v>
      </c>
      <c r="AR8" s="58" t="s">
        <v>23</v>
      </c>
      <c r="AS8" s="59" t="s">
        <v>116</v>
      </c>
      <c r="AT8" s="60" t="s">
        <v>60</v>
      </c>
      <c r="AU8" s="57" t="s">
        <v>20</v>
      </c>
      <c r="AV8" s="60" t="s">
        <v>61</v>
      </c>
      <c r="AW8" s="57" t="s">
        <v>22</v>
      </c>
      <c r="AX8" s="67" t="s">
        <v>62</v>
      </c>
      <c r="AY8" s="54" t="s">
        <v>63</v>
      </c>
      <c r="AZ8" s="54" t="s">
        <v>111</v>
      </c>
      <c r="BA8" s="43" t="s">
        <v>12</v>
      </c>
      <c r="BB8" s="31" t="s">
        <v>13</v>
      </c>
      <c r="BC8" s="31" t="s">
        <v>19</v>
      </c>
      <c r="BD8" s="32" t="s">
        <v>23</v>
      </c>
      <c r="BE8" s="32" t="s">
        <v>116</v>
      </c>
      <c r="BF8" s="35" t="s">
        <v>60</v>
      </c>
      <c r="BG8" s="31" t="s">
        <v>20</v>
      </c>
      <c r="BH8" s="35" t="s">
        <v>61</v>
      </c>
      <c r="BI8" s="31" t="s">
        <v>22</v>
      </c>
      <c r="BJ8" s="35" t="s">
        <v>62</v>
      </c>
      <c r="BK8" s="55" t="s">
        <v>63</v>
      </c>
      <c r="BL8" s="55" t="s">
        <v>111</v>
      </c>
      <c r="BM8" s="16" t="s">
        <v>12</v>
      </c>
      <c r="BN8" s="50" t="s">
        <v>13</v>
      </c>
      <c r="BO8" s="50" t="s">
        <v>19</v>
      </c>
      <c r="BP8" s="45" t="s">
        <v>23</v>
      </c>
      <c r="BQ8" s="44" t="s">
        <v>116</v>
      </c>
      <c r="BR8" s="35" t="s">
        <v>60</v>
      </c>
      <c r="BS8" s="50" t="s">
        <v>20</v>
      </c>
      <c r="BT8" s="35" t="s">
        <v>61</v>
      </c>
      <c r="BU8" s="50" t="s">
        <v>22</v>
      </c>
      <c r="BV8" s="35" t="s">
        <v>62</v>
      </c>
      <c r="BW8" s="55" t="s">
        <v>63</v>
      </c>
      <c r="BX8" s="55" t="s">
        <v>111</v>
      </c>
      <c r="BY8" s="43" t="s">
        <v>12</v>
      </c>
      <c r="BZ8" s="31" t="s">
        <v>13</v>
      </c>
      <c r="CA8" s="31" t="s">
        <v>19</v>
      </c>
      <c r="CB8" s="32" t="s">
        <v>23</v>
      </c>
      <c r="CC8" s="32" t="s">
        <v>116</v>
      </c>
      <c r="CD8" s="35" t="s">
        <v>60</v>
      </c>
      <c r="CE8" s="31" t="s">
        <v>20</v>
      </c>
      <c r="CF8" s="35" t="s">
        <v>61</v>
      </c>
      <c r="CG8" s="31" t="s">
        <v>22</v>
      </c>
      <c r="CH8" s="35" t="s">
        <v>62</v>
      </c>
      <c r="CI8" s="54" t="s">
        <v>63</v>
      </c>
      <c r="CJ8" s="54" t="s">
        <v>111</v>
      </c>
    </row>
    <row r="9" spans="1:88" s="94" customFormat="1" ht="30" customHeight="1" thickBot="1">
      <c r="A9" s="148" t="s">
        <v>17</v>
      </c>
      <c r="B9" s="441" t="s">
        <v>132</v>
      </c>
      <c r="C9" s="442"/>
      <c r="D9" s="149">
        <f>SUM(D10:D17)</f>
        <v>500</v>
      </c>
      <c r="E9" s="148">
        <f>SUM(E10:E17)</f>
        <v>235</v>
      </c>
      <c r="F9" s="148">
        <f t="shared" ref="F9:N9" si="0">SUM(F10:F17)</f>
        <v>140</v>
      </c>
      <c r="G9" s="148">
        <f t="shared" si="0"/>
        <v>0</v>
      </c>
      <c r="H9" s="148">
        <f t="shared" si="0"/>
        <v>0</v>
      </c>
      <c r="I9" s="148">
        <f t="shared" si="0"/>
        <v>125</v>
      </c>
      <c r="J9" s="148">
        <f t="shared" si="0"/>
        <v>20</v>
      </c>
      <c r="K9" s="148">
        <f t="shared" si="0"/>
        <v>0</v>
      </c>
      <c r="L9" s="148">
        <f t="shared" si="0"/>
        <v>0</v>
      </c>
      <c r="M9" s="148">
        <f t="shared" si="0"/>
        <v>0</v>
      </c>
      <c r="N9" s="148">
        <f t="shared" si="0"/>
        <v>0</v>
      </c>
      <c r="O9" s="148">
        <f>SUM(O10:O17)</f>
        <v>20</v>
      </c>
      <c r="P9" s="151">
        <f>COUNTIF(P10:P17,"E")</f>
        <v>4</v>
      </c>
      <c r="Q9" s="152">
        <f>SUM(Q10:Q17)</f>
        <v>115</v>
      </c>
      <c r="R9" s="150">
        <f t="shared" ref="R9:CC9" si="1">SUM(R10:R17)</f>
        <v>45</v>
      </c>
      <c r="S9" s="150">
        <f t="shared" si="1"/>
        <v>0</v>
      </c>
      <c r="T9" s="150">
        <f t="shared" si="1"/>
        <v>0</v>
      </c>
      <c r="U9" s="150">
        <f t="shared" si="1"/>
        <v>45</v>
      </c>
      <c r="V9" s="150">
        <f t="shared" si="1"/>
        <v>8</v>
      </c>
      <c r="W9" s="150">
        <f t="shared" si="1"/>
        <v>0</v>
      </c>
      <c r="X9" s="150">
        <f t="shared" si="1"/>
        <v>0</v>
      </c>
      <c r="Y9" s="150">
        <f t="shared" si="1"/>
        <v>0</v>
      </c>
      <c r="Z9" s="153">
        <f t="shared" si="1"/>
        <v>0</v>
      </c>
      <c r="AA9" s="148">
        <f t="shared" si="1"/>
        <v>8</v>
      </c>
      <c r="AB9" s="151">
        <f>COUNTIF(AB10:AB17,"E")</f>
        <v>1</v>
      </c>
      <c r="AC9" s="152">
        <f t="shared" si="1"/>
        <v>105</v>
      </c>
      <c r="AD9" s="150">
        <f t="shared" si="1"/>
        <v>95</v>
      </c>
      <c r="AE9" s="150">
        <f t="shared" si="1"/>
        <v>0</v>
      </c>
      <c r="AF9" s="150">
        <f t="shared" si="1"/>
        <v>0</v>
      </c>
      <c r="AG9" s="150">
        <f t="shared" si="1"/>
        <v>65</v>
      </c>
      <c r="AH9" s="150">
        <f t="shared" si="1"/>
        <v>11</v>
      </c>
      <c r="AI9" s="150">
        <f t="shared" si="1"/>
        <v>0</v>
      </c>
      <c r="AJ9" s="150">
        <f t="shared" si="1"/>
        <v>0</v>
      </c>
      <c r="AK9" s="150">
        <f t="shared" si="1"/>
        <v>0</v>
      </c>
      <c r="AL9" s="153">
        <f t="shared" si="1"/>
        <v>0</v>
      </c>
      <c r="AM9" s="148">
        <f t="shared" si="1"/>
        <v>11</v>
      </c>
      <c r="AN9" s="151">
        <f>COUNTIF(AN10:AN17,"E")</f>
        <v>3</v>
      </c>
      <c r="AO9" s="148">
        <f t="shared" si="1"/>
        <v>0</v>
      </c>
      <c r="AP9" s="150">
        <f t="shared" si="1"/>
        <v>0</v>
      </c>
      <c r="AQ9" s="150">
        <f t="shared" si="1"/>
        <v>0</v>
      </c>
      <c r="AR9" s="150">
        <f t="shared" si="1"/>
        <v>0</v>
      </c>
      <c r="AS9" s="150">
        <f t="shared" si="1"/>
        <v>0</v>
      </c>
      <c r="AT9" s="150">
        <f t="shared" si="1"/>
        <v>0</v>
      </c>
      <c r="AU9" s="150">
        <f t="shared" si="1"/>
        <v>0</v>
      </c>
      <c r="AV9" s="150">
        <f t="shared" si="1"/>
        <v>0</v>
      </c>
      <c r="AW9" s="150">
        <f t="shared" si="1"/>
        <v>0</v>
      </c>
      <c r="AX9" s="151">
        <f t="shared" si="1"/>
        <v>0</v>
      </c>
      <c r="AY9" s="148">
        <f t="shared" si="1"/>
        <v>0</v>
      </c>
      <c r="AZ9" s="151">
        <f>COUNTIF(AZ10:AZ17,"E")</f>
        <v>0</v>
      </c>
      <c r="BA9" s="152">
        <f t="shared" si="1"/>
        <v>15</v>
      </c>
      <c r="BB9" s="150">
        <f t="shared" si="1"/>
        <v>0</v>
      </c>
      <c r="BC9" s="150">
        <f t="shared" si="1"/>
        <v>0</v>
      </c>
      <c r="BD9" s="150">
        <f t="shared" si="1"/>
        <v>0</v>
      </c>
      <c r="BE9" s="150">
        <f t="shared" si="1"/>
        <v>15</v>
      </c>
      <c r="BF9" s="150">
        <f t="shared" si="1"/>
        <v>1</v>
      </c>
      <c r="BG9" s="150">
        <f t="shared" si="1"/>
        <v>0</v>
      </c>
      <c r="BH9" s="150">
        <f t="shared" si="1"/>
        <v>0</v>
      </c>
      <c r="BI9" s="150">
        <f t="shared" si="1"/>
        <v>0</v>
      </c>
      <c r="BJ9" s="153">
        <f t="shared" si="1"/>
        <v>0</v>
      </c>
      <c r="BK9" s="148">
        <f t="shared" si="1"/>
        <v>1</v>
      </c>
      <c r="BL9" s="151">
        <f>COUNTIF(BL10:BL17,"E")</f>
        <v>0</v>
      </c>
      <c r="BM9" s="152">
        <f t="shared" si="1"/>
        <v>0</v>
      </c>
      <c r="BN9" s="150">
        <f t="shared" si="1"/>
        <v>0</v>
      </c>
      <c r="BO9" s="150">
        <f t="shared" si="1"/>
        <v>0</v>
      </c>
      <c r="BP9" s="150">
        <f t="shared" si="1"/>
        <v>0</v>
      </c>
      <c r="BQ9" s="150">
        <f t="shared" si="1"/>
        <v>0</v>
      </c>
      <c r="BR9" s="150">
        <f t="shared" si="1"/>
        <v>0</v>
      </c>
      <c r="BS9" s="150">
        <f t="shared" si="1"/>
        <v>0</v>
      </c>
      <c r="BT9" s="150">
        <f t="shared" si="1"/>
        <v>0</v>
      </c>
      <c r="BU9" s="150">
        <f t="shared" si="1"/>
        <v>0</v>
      </c>
      <c r="BV9" s="153">
        <f t="shared" si="1"/>
        <v>0</v>
      </c>
      <c r="BW9" s="148">
        <f t="shared" si="1"/>
        <v>0</v>
      </c>
      <c r="BX9" s="151">
        <f>COUNTIF(BX10:BX17,"E")</f>
        <v>0</v>
      </c>
      <c r="BY9" s="152">
        <f t="shared" si="1"/>
        <v>0</v>
      </c>
      <c r="BZ9" s="150">
        <f t="shared" si="1"/>
        <v>0</v>
      </c>
      <c r="CA9" s="150">
        <f t="shared" si="1"/>
        <v>0</v>
      </c>
      <c r="CB9" s="150">
        <f t="shared" si="1"/>
        <v>0</v>
      </c>
      <c r="CC9" s="150">
        <f t="shared" si="1"/>
        <v>0</v>
      </c>
      <c r="CD9" s="150">
        <f t="shared" ref="CD9:CI9" si="2">SUM(CD10:CD17)</f>
        <v>0</v>
      </c>
      <c r="CE9" s="150">
        <f t="shared" si="2"/>
        <v>0</v>
      </c>
      <c r="CF9" s="150">
        <f t="shared" si="2"/>
        <v>0</v>
      </c>
      <c r="CG9" s="150">
        <f t="shared" si="2"/>
        <v>0</v>
      </c>
      <c r="CH9" s="153">
        <f t="shared" si="2"/>
        <v>0</v>
      </c>
      <c r="CI9" s="148">
        <f t="shared" si="2"/>
        <v>0</v>
      </c>
      <c r="CJ9" s="151">
        <f>COUNTIF(CJ10:CJ17,"E")</f>
        <v>0</v>
      </c>
    </row>
    <row r="10" spans="1:88" s="94" customFormat="1" ht="28.5" customHeight="1">
      <c r="A10" s="70">
        <v>1</v>
      </c>
      <c r="B10" s="71" t="s">
        <v>16</v>
      </c>
      <c r="C10" s="72" t="s">
        <v>70</v>
      </c>
      <c r="D10" s="73">
        <f>M10+K10+I10+H10+G10+F10+E10</f>
        <v>90</v>
      </c>
      <c r="E10" s="74">
        <f t="shared" ref="E10:O17" si="3">Q10+AC10+AO10+BA10+BM10+BY10</f>
        <v>45</v>
      </c>
      <c r="F10" s="75">
        <f t="shared" si="3"/>
        <v>30</v>
      </c>
      <c r="G10" s="75">
        <f t="shared" si="3"/>
        <v>0</v>
      </c>
      <c r="H10" s="75">
        <f t="shared" si="3"/>
        <v>0</v>
      </c>
      <c r="I10" s="75">
        <f t="shared" si="3"/>
        <v>15</v>
      </c>
      <c r="J10" s="76">
        <f t="shared" si="3"/>
        <v>4</v>
      </c>
      <c r="K10" s="75">
        <f t="shared" si="3"/>
        <v>0</v>
      </c>
      <c r="L10" s="76">
        <f t="shared" si="3"/>
        <v>0</v>
      </c>
      <c r="M10" s="75">
        <f t="shared" si="3"/>
        <v>0</v>
      </c>
      <c r="N10" s="77">
        <f t="shared" si="3"/>
        <v>0</v>
      </c>
      <c r="O10" s="78">
        <f t="shared" si="3"/>
        <v>4</v>
      </c>
      <c r="P10" s="79" t="s">
        <v>59</v>
      </c>
      <c r="Q10" s="80">
        <v>45</v>
      </c>
      <c r="R10" s="81">
        <v>30</v>
      </c>
      <c r="S10" s="81"/>
      <c r="T10" s="81"/>
      <c r="U10" s="81">
        <v>15</v>
      </c>
      <c r="V10" s="76">
        <v>4</v>
      </c>
      <c r="W10" s="82"/>
      <c r="X10" s="83"/>
      <c r="Y10" s="82"/>
      <c r="Z10" s="84"/>
      <c r="AA10" s="85">
        <v>4</v>
      </c>
      <c r="AB10" s="239" t="s">
        <v>59</v>
      </c>
      <c r="AC10" s="86"/>
      <c r="AD10" s="87"/>
      <c r="AE10" s="87"/>
      <c r="AF10" s="87"/>
      <c r="AG10" s="87"/>
      <c r="AH10" s="83"/>
      <c r="AI10" s="87"/>
      <c r="AJ10" s="83"/>
      <c r="AK10" s="87"/>
      <c r="AL10" s="88"/>
      <c r="AM10" s="85"/>
      <c r="AN10" s="176"/>
      <c r="AO10" s="91"/>
      <c r="AP10" s="81"/>
      <c r="AQ10" s="81"/>
      <c r="AR10" s="81"/>
      <c r="AS10" s="81"/>
      <c r="AT10" s="76"/>
      <c r="AU10" s="82"/>
      <c r="AV10" s="83"/>
      <c r="AW10" s="82"/>
      <c r="AX10" s="92"/>
      <c r="AY10" s="85"/>
      <c r="AZ10" s="93"/>
      <c r="BA10" s="86"/>
      <c r="BB10" s="87"/>
      <c r="BC10" s="87"/>
      <c r="BD10" s="87"/>
      <c r="BE10" s="87"/>
      <c r="BF10" s="83"/>
      <c r="BG10" s="87"/>
      <c r="BH10" s="83"/>
      <c r="BI10" s="87"/>
      <c r="BJ10" s="88"/>
      <c r="BK10" s="78"/>
      <c r="BL10" s="246"/>
      <c r="BM10" s="80"/>
      <c r="BN10" s="81"/>
      <c r="BO10" s="81"/>
      <c r="BP10" s="81"/>
      <c r="BQ10" s="81"/>
      <c r="BR10" s="76"/>
      <c r="BS10" s="82"/>
      <c r="BT10" s="83"/>
      <c r="BU10" s="82"/>
      <c r="BV10" s="84"/>
      <c r="BW10" s="85"/>
      <c r="BX10" s="93"/>
      <c r="BY10" s="86"/>
      <c r="BZ10" s="87"/>
      <c r="CA10" s="87"/>
      <c r="CB10" s="87"/>
      <c r="CC10" s="87"/>
      <c r="CD10" s="83"/>
      <c r="CE10" s="87"/>
      <c r="CF10" s="83"/>
      <c r="CG10" s="87"/>
      <c r="CH10" s="88"/>
      <c r="CI10" s="89"/>
      <c r="CJ10" s="90"/>
    </row>
    <row r="11" spans="1:88" s="94" customFormat="1" ht="28.5" customHeight="1">
      <c r="A11" s="95">
        <v>2</v>
      </c>
      <c r="B11" s="96" t="s">
        <v>25</v>
      </c>
      <c r="C11" s="97" t="s">
        <v>71</v>
      </c>
      <c r="D11" s="98">
        <f t="shared" ref="D11:D17" si="4">M11+K11+I11+H11+G11+F11+E11</f>
        <v>75</v>
      </c>
      <c r="E11" s="99">
        <f t="shared" si="3"/>
        <v>30</v>
      </c>
      <c r="F11" s="100">
        <f t="shared" si="3"/>
        <v>30</v>
      </c>
      <c r="G11" s="100">
        <f t="shared" si="3"/>
        <v>0</v>
      </c>
      <c r="H11" s="100">
        <f t="shared" si="3"/>
        <v>0</v>
      </c>
      <c r="I11" s="100">
        <f t="shared" si="3"/>
        <v>15</v>
      </c>
      <c r="J11" s="101">
        <f t="shared" si="3"/>
        <v>3</v>
      </c>
      <c r="K11" s="100">
        <f t="shared" si="3"/>
        <v>0</v>
      </c>
      <c r="L11" s="101">
        <f t="shared" si="3"/>
        <v>0</v>
      </c>
      <c r="M11" s="100">
        <f t="shared" si="3"/>
        <v>0</v>
      </c>
      <c r="N11" s="102">
        <f t="shared" si="3"/>
        <v>0</v>
      </c>
      <c r="O11" s="103">
        <f t="shared" si="3"/>
        <v>3</v>
      </c>
      <c r="P11" s="104" t="s">
        <v>59</v>
      </c>
      <c r="Q11" s="105"/>
      <c r="R11" s="106"/>
      <c r="S11" s="106"/>
      <c r="T11" s="106"/>
      <c r="U11" s="106"/>
      <c r="V11" s="107"/>
      <c r="W11" s="106"/>
      <c r="X11" s="107"/>
      <c r="Y11" s="106"/>
      <c r="Z11" s="108"/>
      <c r="AA11" s="109"/>
      <c r="AB11" s="126"/>
      <c r="AC11" s="111">
        <v>30</v>
      </c>
      <c r="AD11" s="112">
        <v>30</v>
      </c>
      <c r="AE11" s="112"/>
      <c r="AF11" s="112"/>
      <c r="AG11" s="112">
        <v>15</v>
      </c>
      <c r="AH11" s="107">
        <v>3</v>
      </c>
      <c r="AI11" s="112"/>
      <c r="AJ11" s="107"/>
      <c r="AK11" s="112"/>
      <c r="AL11" s="113"/>
      <c r="AM11" s="109">
        <v>3</v>
      </c>
      <c r="AN11" s="237" t="s">
        <v>59</v>
      </c>
      <c r="AO11" s="95"/>
      <c r="AP11" s="106"/>
      <c r="AQ11" s="106"/>
      <c r="AR11" s="106"/>
      <c r="AS11" s="106"/>
      <c r="AT11" s="107"/>
      <c r="AU11" s="106"/>
      <c r="AV11" s="107"/>
      <c r="AW11" s="106"/>
      <c r="AX11" s="116"/>
      <c r="AY11" s="109"/>
      <c r="AZ11" s="110"/>
      <c r="BA11" s="111"/>
      <c r="BB11" s="112"/>
      <c r="BC11" s="112"/>
      <c r="BD11" s="112"/>
      <c r="BE11" s="112"/>
      <c r="BF11" s="107"/>
      <c r="BG11" s="112"/>
      <c r="BH11" s="107"/>
      <c r="BI11" s="112"/>
      <c r="BJ11" s="113"/>
      <c r="BK11" s="156"/>
      <c r="BL11" s="247"/>
      <c r="BM11" s="105"/>
      <c r="BN11" s="106"/>
      <c r="BO11" s="106"/>
      <c r="BP11" s="106"/>
      <c r="BQ11" s="106"/>
      <c r="BR11" s="107"/>
      <c r="BS11" s="106"/>
      <c r="BT11" s="107"/>
      <c r="BU11" s="106"/>
      <c r="BV11" s="108"/>
      <c r="BW11" s="109"/>
      <c r="BX11" s="110"/>
      <c r="BY11" s="111"/>
      <c r="BZ11" s="112"/>
      <c r="CA11" s="112"/>
      <c r="CB11" s="112"/>
      <c r="CC11" s="112"/>
      <c r="CD11" s="107"/>
      <c r="CE11" s="112"/>
      <c r="CF11" s="107"/>
      <c r="CG11" s="112"/>
      <c r="CH11" s="113"/>
      <c r="CI11" s="114"/>
      <c r="CJ11" s="117"/>
    </row>
    <row r="12" spans="1:88" s="94" customFormat="1" ht="28.5" customHeight="1">
      <c r="A12" s="95">
        <v>3</v>
      </c>
      <c r="B12" s="118" t="s">
        <v>26</v>
      </c>
      <c r="C12" s="119" t="s">
        <v>75</v>
      </c>
      <c r="D12" s="98">
        <f t="shared" si="4"/>
        <v>70</v>
      </c>
      <c r="E12" s="99">
        <f t="shared" si="3"/>
        <v>30</v>
      </c>
      <c r="F12" s="100">
        <f t="shared" si="3"/>
        <v>20</v>
      </c>
      <c r="G12" s="100">
        <f t="shared" si="3"/>
        <v>0</v>
      </c>
      <c r="H12" s="100">
        <f t="shared" si="3"/>
        <v>0</v>
      </c>
      <c r="I12" s="100">
        <f t="shared" si="3"/>
        <v>20</v>
      </c>
      <c r="J12" s="101">
        <f t="shared" si="3"/>
        <v>3</v>
      </c>
      <c r="K12" s="100">
        <f t="shared" si="3"/>
        <v>0</v>
      </c>
      <c r="L12" s="101">
        <f t="shared" si="3"/>
        <v>0</v>
      </c>
      <c r="M12" s="100">
        <f t="shared" si="3"/>
        <v>0</v>
      </c>
      <c r="N12" s="102">
        <f t="shared" si="3"/>
        <v>0</v>
      </c>
      <c r="O12" s="103">
        <f t="shared" si="3"/>
        <v>3</v>
      </c>
      <c r="P12" s="115" t="s">
        <v>59</v>
      </c>
      <c r="Q12" s="120"/>
      <c r="R12" s="121"/>
      <c r="S12" s="121"/>
      <c r="T12" s="121"/>
      <c r="U12" s="121"/>
      <c r="V12" s="101"/>
      <c r="W12" s="121"/>
      <c r="X12" s="101"/>
      <c r="Y12" s="121"/>
      <c r="Z12" s="113"/>
      <c r="AA12" s="109"/>
      <c r="AB12" s="126"/>
      <c r="AC12" s="122">
        <v>30</v>
      </c>
      <c r="AD12" s="100">
        <v>20</v>
      </c>
      <c r="AE12" s="100"/>
      <c r="AF12" s="100"/>
      <c r="AG12" s="100">
        <v>20</v>
      </c>
      <c r="AH12" s="101">
        <v>3</v>
      </c>
      <c r="AI12" s="100"/>
      <c r="AJ12" s="101"/>
      <c r="AK12" s="100"/>
      <c r="AL12" s="113"/>
      <c r="AM12" s="109">
        <v>3</v>
      </c>
      <c r="AN12" s="237" t="s">
        <v>59</v>
      </c>
      <c r="AO12" s="123"/>
      <c r="AP12" s="121"/>
      <c r="AQ12" s="121"/>
      <c r="AR12" s="121"/>
      <c r="AS12" s="121"/>
      <c r="AT12" s="101"/>
      <c r="AU12" s="121"/>
      <c r="AV12" s="101"/>
      <c r="AW12" s="121"/>
      <c r="AX12" s="102"/>
      <c r="AY12" s="109"/>
      <c r="AZ12" s="110"/>
      <c r="BA12" s="122"/>
      <c r="BB12" s="100"/>
      <c r="BC12" s="100"/>
      <c r="BD12" s="100"/>
      <c r="BE12" s="100"/>
      <c r="BF12" s="101"/>
      <c r="BG12" s="100"/>
      <c r="BH12" s="101"/>
      <c r="BI12" s="100"/>
      <c r="BJ12" s="113"/>
      <c r="BK12" s="156"/>
      <c r="BL12" s="247"/>
      <c r="BM12" s="120"/>
      <c r="BN12" s="121"/>
      <c r="BO12" s="121"/>
      <c r="BP12" s="121"/>
      <c r="BQ12" s="121"/>
      <c r="BR12" s="101"/>
      <c r="BS12" s="121"/>
      <c r="BT12" s="101"/>
      <c r="BU12" s="121"/>
      <c r="BV12" s="113"/>
      <c r="BW12" s="109"/>
      <c r="BX12" s="110"/>
      <c r="BY12" s="122"/>
      <c r="BZ12" s="100"/>
      <c r="CA12" s="100"/>
      <c r="CB12" s="100"/>
      <c r="CC12" s="100"/>
      <c r="CD12" s="101"/>
      <c r="CE12" s="100"/>
      <c r="CF12" s="101"/>
      <c r="CG12" s="100"/>
      <c r="CH12" s="113"/>
      <c r="CI12" s="114"/>
      <c r="CJ12" s="117"/>
    </row>
    <row r="13" spans="1:88" s="94" customFormat="1" ht="28.5" customHeight="1">
      <c r="A13" s="70">
        <v>4</v>
      </c>
      <c r="B13" s="124" t="s">
        <v>27</v>
      </c>
      <c r="C13" s="125" t="s">
        <v>73</v>
      </c>
      <c r="D13" s="98">
        <f t="shared" si="4"/>
        <v>45</v>
      </c>
      <c r="E13" s="99">
        <f t="shared" si="3"/>
        <v>15</v>
      </c>
      <c r="F13" s="100">
        <f t="shared" si="3"/>
        <v>15</v>
      </c>
      <c r="G13" s="100">
        <f t="shared" si="3"/>
        <v>0</v>
      </c>
      <c r="H13" s="100">
        <f t="shared" si="3"/>
        <v>0</v>
      </c>
      <c r="I13" s="100">
        <f t="shared" si="3"/>
        <v>15</v>
      </c>
      <c r="J13" s="101">
        <f t="shared" si="3"/>
        <v>2</v>
      </c>
      <c r="K13" s="100">
        <f t="shared" si="3"/>
        <v>0</v>
      </c>
      <c r="L13" s="101">
        <f t="shared" si="3"/>
        <v>0</v>
      </c>
      <c r="M13" s="100">
        <f t="shared" si="3"/>
        <v>0</v>
      </c>
      <c r="N13" s="102">
        <f t="shared" si="3"/>
        <v>0</v>
      </c>
      <c r="O13" s="103">
        <f t="shared" si="3"/>
        <v>2</v>
      </c>
      <c r="P13" s="126" t="s">
        <v>112</v>
      </c>
      <c r="Q13" s="120"/>
      <c r="R13" s="121"/>
      <c r="S13" s="121"/>
      <c r="T13" s="121"/>
      <c r="U13" s="121"/>
      <c r="V13" s="101"/>
      <c r="W13" s="121"/>
      <c r="X13" s="101"/>
      <c r="Y13" s="121"/>
      <c r="Z13" s="113"/>
      <c r="AA13" s="109"/>
      <c r="AB13" s="126"/>
      <c r="AC13" s="122">
        <v>15</v>
      </c>
      <c r="AD13" s="100">
        <v>15</v>
      </c>
      <c r="AE13" s="100"/>
      <c r="AF13" s="100"/>
      <c r="AG13" s="100">
        <v>15</v>
      </c>
      <c r="AH13" s="101">
        <v>2</v>
      </c>
      <c r="AI13" s="100"/>
      <c r="AJ13" s="101"/>
      <c r="AK13" s="100"/>
      <c r="AL13" s="113"/>
      <c r="AM13" s="109">
        <v>2</v>
      </c>
      <c r="AN13" s="126" t="s">
        <v>112</v>
      </c>
      <c r="AO13" s="123"/>
      <c r="AP13" s="121"/>
      <c r="AQ13" s="121"/>
      <c r="AR13" s="121"/>
      <c r="AS13" s="121"/>
      <c r="AT13" s="101"/>
      <c r="AU13" s="121"/>
      <c r="AV13" s="101"/>
      <c r="AW13" s="121"/>
      <c r="AX13" s="102"/>
      <c r="AY13" s="109"/>
      <c r="AZ13" s="110"/>
      <c r="BA13" s="122"/>
      <c r="BB13" s="100"/>
      <c r="BC13" s="100"/>
      <c r="BD13" s="100"/>
      <c r="BE13" s="100"/>
      <c r="BF13" s="101"/>
      <c r="BG13" s="100"/>
      <c r="BH13" s="101"/>
      <c r="BI13" s="100"/>
      <c r="BJ13" s="113"/>
      <c r="BK13" s="156"/>
      <c r="BL13" s="247"/>
      <c r="BM13" s="120"/>
      <c r="BN13" s="121"/>
      <c r="BO13" s="121"/>
      <c r="BP13" s="121"/>
      <c r="BQ13" s="121"/>
      <c r="BR13" s="101"/>
      <c r="BS13" s="121"/>
      <c r="BT13" s="101"/>
      <c r="BU13" s="121"/>
      <c r="BV13" s="113"/>
      <c r="BW13" s="109"/>
      <c r="BX13" s="110"/>
      <c r="BY13" s="122"/>
      <c r="BZ13" s="100"/>
      <c r="CA13" s="100"/>
      <c r="CB13" s="100"/>
      <c r="CC13" s="100"/>
      <c r="CD13" s="101"/>
      <c r="CE13" s="100"/>
      <c r="CF13" s="101"/>
      <c r="CG13" s="100"/>
      <c r="CH13" s="113"/>
      <c r="CI13" s="114"/>
      <c r="CJ13" s="127"/>
    </row>
    <row r="14" spans="1:88" s="94" customFormat="1" ht="28.5" customHeight="1">
      <c r="A14" s="95">
        <v>5</v>
      </c>
      <c r="B14" s="124" t="s">
        <v>28</v>
      </c>
      <c r="C14" s="125" t="s">
        <v>74</v>
      </c>
      <c r="D14" s="98">
        <f t="shared" si="4"/>
        <v>55</v>
      </c>
      <c r="E14" s="99">
        <f t="shared" si="3"/>
        <v>40</v>
      </c>
      <c r="F14" s="100">
        <f t="shared" si="3"/>
        <v>0</v>
      </c>
      <c r="G14" s="100">
        <f t="shared" si="3"/>
        <v>0</v>
      </c>
      <c r="H14" s="100">
        <f t="shared" si="3"/>
        <v>0</v>
      </c>
      <c r="I14" s="100">
        <f t="shared" si="3"/>
        <v>15</v>
      </c>
      <c r="J14" s="101">
        <f t="shared" si="3"/>
        <v>2</v>
      </c>
      <c r="K14" s="100">
        <f t="shared" si="3"/>
        <v>0</v>
      </c>
      <c r="L14" s="101">
        <f t="shared" si="3"/>
        <v>0</v>
      </c>
      <c r="M14" s="100">
        <f t="shared" si="3"/>
        <v>0</v>
      </c>
      <c r="N14" s="102">
        <f t="shared" si="3"/>
        <v>0</v>
      </c>
      <c r="O14" s="103">
        <f t="shared" si="3"/>
        <v>2</v>
      </c>
      <c r="P14" s="126" t="s">
        <v>112</v>
      </c>
      <c r="Q14" s="120">
        <v>40</v>
      </c>
      <c r="R14" s="121"/>
      <c r="S14" s="121"/>
      <c r="T14" s="121"/>
      <c r="U14" s="121">
        <v>15</v>
      </c>
      <c r="V14" s="101">
        <v>2</v>
      </c>
      <c r="W14" s="121"/>
      <c r="X14" s="101"/>
      <c r="Y14" s="121"/>
      <c r="Z14" s="113"/>
      <c r="AA14" s="109">
        <v>2</v>
      </c>
      <c r="AB14" s="126" t="s">
        <v>112</v>
      </c>
      <c r="AC14" s="122"/>
      <c r="AD14" s="100"/>
      <c r="AE14" s="100"/>
      <c r="AF14" s="100"/>
      <c r="AG14" s="100"/>
      <c r="AH14" s="101"/>
      <c r="AI14" s="100"/>
      <c r="AJ14" s="101"/>
      <c r="AK14" s="100"/>
      <c r="AL14" s="113"/>
      <c r="AM14" s="109"/>
      <c r="AN14" s="126"/>
      <c r="AO14" s="123"/>
      <c r="AP14" s="121"/>
      <c r="AQ14" s="121"/>
      <c r="AR14" s="121"/>
      <c r="AS14" s="121"/>
      <c r="AT14" s="101"/>
      <c r="AU14" s="121"/>
      <c r="AV14" s="101"/>
      <c r="AW14" s="121"/>
      <c r="AX14" s="102"/>
      <c r="AY14" s="109"/>
      <c r="AZ14" s="110"/>
      <c r="BA14" s="122"/>
      <c r="BB14" s="100"/>
      <c r="BC14" s="100"/>
      <c r="BD14" s="100"/>
      <c r="BE14" s="100"/>
      <c r="BF14" s="101"/>
      <c r="BG14" s="100"/>
      <c r="BH14" s="101"/>
      <c r="BI14" s="100"/>
      <c r="BJ14" s="113"/>
      <c r="BK14" s="156"/>
      <c r="BL14" s="247"/>
      <c r="BM14" s="120"/>
      <c r="BN14" s="121"/>
      <c r="BO14" s="121"/>
      <c r="BP14" s="121"/>
      <c r="BQ14" s="121"/>
      <c r="BR14" s="101"/>
      <c r="BS14" s="121"/>
      <c r="BT14" s="101"/>
      <c r="BU14" s="121"/>
      <c r="BV14" s="113"/>
      <c r="BW14" s="109"/>
      <c r="BX14" s="110"/>
      <c r="BY14" s="122"/>
      <c r="BZ14" s="100"/>
      <c r="CA14" s="100"/>
      <c r="CB14" s="100"/>
      <c r="CC14" s="100"/>
      <c r="CD14" s="101"/>
      <c r="CE14" s="100"/>
      <c r="CF14" s="101"/>
      <c r="CG14" s="100"/>
      <c r="CH14" s="113"/>
      <c r="CI14" s="114"/>
      <c r="CJ14" s="127"/>
    </row>
    <row r="15" spans="1:88" s="94" customFormat="1" ht="28.5" customHeight="1">
      <c r="A15" s="95">
        <v>6</v>
      </c>
      <c r="B15" s="118" t="s">
        <v>30</v>
      </c>
      <c r="C15" s="119" t="s">
        <v>128</v>
      </c>
      <c r="D15" s="98">
        <f t="shared" si="4"/>
        <v>60</v>
      </c>
      <c r="E15" s="99">
        <f t="shared" si="3"/>
        <v>30</v>
      </c>
      <c r="F15" s="100">
        <f t="shared" si="3"/>
        <v>15</v>
      </c>
      <c r="G15" s="100">
        <f t="shared" si="3"/>
        <v>0</v>
      </c>
      <c r="H15" s="100">
        <f t="shared" si="3"/>
        <v>0</v>
      </c>
      <c r="I15" s="100">
        <f t="shared" si="3"/>
        <v>15</v>
      </c>
      <c r="J15" s="101">
        <f t="shared" si="3"/>
        <v>2</v>
      </c>
      <c r="K15" s="100">
        <f t="shared" si="3"/>
        <v>0</v>
      </c>
      <c r="L15" s="101">
        <f t="shared" si="3"/>
        <v>0</v>
      </c>
      <c r="M15" s="100">
        <f t="shared" si="3"/>
        <v>0</v>
      </c>
      <c r="N15" s="102">
        <f t="shared" si="3"/>
        <v>0</v>
      </c>
      <c r="O15" s="103">
        <f t="shared" si="3"/>
        <v>2</v>
      </c>
      <c r="P15" s="126" t="s">
        <v>112</v>
      </c>
      <c r="Q15" s="120">
        <v>30</v>
      </c>
      <c r="R15" s="121">
        <v>15</v>
      </c>
      <c r="S15" s="121"/>
      <c r="T15" s="121"/>
      <c r="U15" s="121">
        <v>15</v>
      </c>
      <c r="V15" s="101">
        <v>2</v>
      </c>
      <c r="W15" s="121"/>
      <c r="X15" s="101"/>
      <c r="Y15" s="121"/>
      <c r="Z15" s="113"/>
      <c r="AA15" s="109">
        <v>2</v>
      </c>
      <c r="AB15" s="126" t="s">
        <v>112</v>
      </c>
      <c r="AC15" s="122"/>
      <c r="AD15" s="100"/>
      <c r="AE15" s="100"/>
      <c r="AF15" s="100"/>
      <c r="AG15" s="100"/>
      <c r="AH15" s="101"/>
      <c r="AI15" s="100"/>
      <c r="AJ15" s="101"/>
      <c r="AK15" s="100"/>
      <c r="AL15" s="113"/>
      <c r="AM15" s="109"/>
      <c r="AN15" s="126"/>
      <c r="AO15" s="123"/>
      <c r="AP15" s="121"/>
      <c r="AQ15" s="121"/>
      <c r="AR15" s="121"/>
      <c r="AS15" s="121"/>
      <c r="AT15" s="101"/>
      <c r="AU15" s="121"/>
      <c r="AV15" s="101"/>
      <c r="AW15" s="121"/>
      <c r="AX15" s="102"/>
      <c r="AY15" s="109"/>
      <c r="AZ15" s="110"/>
      <c r="BA15" s="122"/>
      <c r="BB15" s="100"/>
      <c r="BC15" s="100"/>
      <c r="BD15" s="100"/>
      <c r="BE15" s="100"/>
      <c r="BF15" s="101"/>
      <c r="BG15" s="100"/>
      <c r="BH15" s="101"/>
      <c r="BI15" s="100"/>
      <c r="BJ15" s="113"/>
      <c r="BK15" s="109"/>
      <c r="BL15" s="126"/>
      <c r="BM15" s="120"/>
      <c r="BN15" s="121"/>
      <c r="BO15" s="121"/>
      <c r="BP15" s="121"/>
      <c r="BQ15" s="121"/>
      <c r="BR15" s="101"/>
      <c r="BS15" s="121"/>
      <c r="BT15" s="101"/>
      <c r="BU15" s="121"/>
      <c r="BV15" s="113"/>
      <c r="BW15" s="109"/>
      <c r="BX15" s="110"/>
      <c r="BY15" s="122"/>
      <c r="BZ15" s="100"/>
      <c r="CA15" s="100"/>
      <c r="CB15" s="100"/>
      <c r="CC15" s="100"/>
      <c r="CD15" s="101"/>
      <c r="CE15" s="100"/>
      <c r="CF15" s="101"/>
      <c r="CG15" s="100"/>
      <c r="CH15" s="113"/>
      <c r="CI15" s="128"/>
      <c r="CJ15" s="110"/>
    </row>
    <row r="16" spans="1:88" s="94" customFormat="1" ht="28.5" customHeight="1">
      <c r="A16" s="70">
        <v>7</v>
      </c>
      <c r="B16" s="96" t="s">
        <v>29</v>
      </c>
      <c r="C16" s="97" t="s">
        <v>72</v>
      </c>
      <c r="D16" s="98">
        <f t="shared" si="4"/>
        <v>75</v>
      </c>
      <c r="E16" s="99">
        <f t="shared" si="3"/>
        <v>30</v>
      </c>
      <c r="F16" s="100">
        <f t="shared" si="3"/>
        <v>30</v>
      </c>
      <c r="G16" s="100">
        <f t="shared" si="3"/>
        <v>0</v>
      </c>
      <c r="H16" s="100">
        <f t="shared" si="3"/>
        <v>0</v>
      </c>
      <c r="I16" s="100">
        <f t="shared" si="3"/>
        <v>15</v>
      </c>
      <c r="J16" s="101">
        <f t="shared" si="3"/>
        <v>3</v>
      </c>
      <c r="K16" s="100">
        <f t="shared" si="3"/>
        <v>0</v>
      </c>
      <c r="L16" s="101">
        <f t="shared" si="3"/>
        <v>0</v>
      </c>
      <c r="M16" s="100">
        <f t="shared" si="3"/>
        <v>0</v>
      </c>
      <c r="N16" s="102">
        <f t="shared" si="3"/>
        <v>0</v>
      </c>
      <c r="O16" s="103">
        <f t="shared" si="3"/>
        <v>3</v>
      </c>
      <c r="P16" s="115" t="s">
        <v>59</v>
      </c>
      <c r="Q16" s="105"/>
      <c r="R16" s="106"/>
      <c r="S16" s="106"/>
      <c r="T16" s="106"/>
      <c r="U16" s="106"/>
      <c r="V16" s="107"/>
      <c r="W16" s="106"/>
      <c r="X16" s="107"/>
      <c r="Y16" s="106"/>
      <c r="Z16" s="108"/>
      <c r="AA16" s="109"/>
      <c r="AB16" s="126"/>
      <c r="AC16" s="111">
        <v>30</v>
      </c>
      <c r="AD16" s="112">
        <v>30</v>
      </c>
      <c r="AE16" s="112"/>
      <c r="AF16" s="112"/>
      <c r="AG16" s="112">
        <v>15</v>
      </c>
      <c r="AH16" s="107">
        <v>3</v>
      </c>
      <c r="AI16" s="112"/>
      <c r="AJ16" s="107"/>
      <c r="AK16" s="112"/>
      <c r="AL16" s="113"/>
      <c r="AM16" s="109">
        <v>3</v>
      </c>
      <c r="AN16" s="237" t="s">
        <v>59</v>
      </c>
      <c r="AO16" s="95"/>
      <c r="AP16" s="106"/>
      <c r="AQ16" s="106"/>
      <c r="AR16" s="106"/>
      <c r="AS16" s="106"/>
      <c r="AT16" s="107"/>
      <c r="AU16" s="106"/>
      <c r="AV16" s="107"/>
      <c r="AW16" s="106"/>
      <c r="AX16" s="116"/>
      <c r="AY16" s="109"/>
      <c r="AZ16" s="110"/>
      <c r="BA16" s="111"/>
      <c r="BB16" s="112"/>
      <c r="BC16" s="112"/>
      <c r="BD16" s="112"/>
      <c r="BE16" s="112"/>
      <c r="BF16" s="107"/>
      <c r="BG16" s="112"/>
      <c r="BH16" s="107"/>
      <c r="BI16" s="112"/>
      <c r="BJ16" s="113"/>
      <c r="BK16" s="156"/>
      <c r="BL16" s="247"/>
      <c r="BM16" s="105"/>
      <c r="BN16" s="106"/>
      <c r="BO16" s="106"/>
      <c r="BP16" s="106"/>
      <c r="BQ16" s="106"/>
      <c r="BR16" s="107"/>
      <c r="BS16" s="106"/>
      <c r="BT16" s="107"/>
      <c r="BU16" s="106"/>
      <c r="BV16" s="108"/>
      <c r="BW16" s="109"/>
      <c r="BX16" s="110"/>
      <c r="BY16" s="111"/>
      <c r="BZ16" s="112"/>
      <c r="CA16" s="112"/>
      <c r="CB16" s="112"/>
      <c r="CC16" s="112"/>
      <c r="CD16" s="107"/>
      <c r="CE16" s="112"/>
      <c r="CF16" s="107"/>
      <c r="CG16" s="112"/>
      <c r="CH16" s="113"/>
      <c r="CI16" s="114"/>
      <c r="CJ16" s="117"/>
    </row>
    <row r="17" spans="1:88" s="147" customFormat="1" ht="28.5" customHeight="1" thickBot="1">
      <c r="A17" s="95">
        <v>8</v>
      </c>
      <c r="B17" s="130" t="s">
        <v>31</v>
      </c>
      <c r="C17" s="131" t="s">
        <v>129</v>
      </c>
      <c r="D17" s="132">
        <f t="shared" si="4"/>
        <v>30</v>
      </c>
      <c r="E17" s="133">
        <f t="shared" si="3"/>
        <v>15</v>
      </c>
      <c r="F17" s="134">
        <f t="shared" si="3"/>
        <v>0</v>
      </c>
      <c r="G17" s="134">
        <f t="shared" si="3"/>
        <v>0</v>
      </c>
      <c r="H17" s="134">
        <f t="shared" si="3"/>
        <v>0</v>
      </c>
      <c r="I17" s="134">
        <f t="shared" si="3"/>
        <v>15</v>
      </c>
      <c r="J17" s="135">
        <f t="shared" si="3"/>
        <v>1</v>
      </c>
      <c r="K17" s="134">
        <f t="shared" si="3"/>
        <v>0</v>
      </c>
      <c r="L17" s="135">
        <f t="shared" si="3"/>
        <v>0</v>
      </c>
      <c r="M17" s="134">
        <f t="shared" si="3"/>
        <v>0</v>
      </c>
      <c r="N17" s="136">
        <f t="shared" si="3"/>
        <v>0</v>
      </c>
      <c r="O17" s="137">
        <f t="shared" si="3"/>
        <v>1</v>
      </c>
      <c r="P17" s="138" t="s">
        <v>112</v>
      </c>
      <c r="Q17" s="139"/>
      <c r="R17" s="140"/>
      <c r="S17" s="140"/>
      <c r="T17" s="140"/>
      <c r="U17" s="140"/>
      <c r="V17" s="135"/>
      <c r="W17" s="140"/>
      <c r="X17" s="135"/>
      <c r="Y17" s="140"/>
      <c r="Z17" s="141"/>
      <c r="AA17" s="238"/>
      <c r="AB17" s="170"/>
      <c r="AC17" s="144"/>
      <c r="AD17" s="134"/>
      <c r="AE17" s="134"/>
      <c r="AF17" s="134"/>
      <c r="AG17" s="134"/>
      <c r="AH17" s="135"/>
      <c r="AI17" s="134"/>
      <c r="AJ17" s="135"/>
      <c r="AK17" s="134"/>
      <c r="AL17" s="141"/>
      <c r="AM17" s="145"/>
      <c r="AN17" s="143"/>
      <c r="AO17" s="146"/>
      <c r="AP17" s="140"/>
      <c r="AQ17" s="140"/>
      <c r="AR17" s="140"/>
      <c r="AS17" s="140"/>
      <c r="AT17" s="135"/>
      <c r="AU17" s="140"/>
      <c r="AV17" s="135"/>
      <c r="AW17" s="140"/>
      <c r="AX17" s="136"/>
      <c r="AY17" s="142"/>
      <c r="AZ17" s="170"/>
      <c r="BA17" s="144">
        <v>15</v>
      </c>
      <c r="BB17" s="134"/>
      <c r="BC17" s="134"/>
      <c r="BD17" s="134"/>
      <c r="BE17" s="134">
        <v>15</v>
      </c>
      <c r="BF17" s="135">
        <v>1</v>
      </c>
      <c r="BG17" s="134"/>
      <c r="BH17" s="135"/>
      <c r="BI17" s="134"/>
      <c r="BJ17" s="141"/>
      <c r="BK17" s="242">
        <v>1</v>
      </c>
      <c r="BL17" s="249"/>
      <c r="BM17" s="139"/>
      <c r="BN17" s="140"/>
      <c r="BO17" s="140"/>
      <c r="BP17" s="140"/>
      <c r="BQ17" s="140"/>
      <c r="BR17" s="135"/>
      <c r="BS17" s="140"/>
      <c r="BT17" s="135"/>
      <c r="BU17" s="140"/>
      <c r="BV17" s="141"/>
      <c r="BW17" s="142"/>
      <c r="BX17" s="143"/>
      <c r="BY17" s="144"/>
      <c r="BZ17" s="134"/>
      <c r="CA17" s="134"/>
      <c r="CB17" s="134"/>
      <c r="CC17" s="134"/>
      <c r="CD17" s="135"/>
      <c r="CE17" s="134"/>
      <c r="CF17" s="135"/>
      <c r="CG17" s="134"/>
      <c r="CH17" s="141"/>
      <c r="CI17" s="145"/>
      <c r="CJ17" s="143"/>
    </row>
    <row r="18" spans="1:88" s="94" customFormat="1" ht="30" customHeight="1" thickBot="1">
      <c r="A18" s="148" t="s">
        <v>18</v>
      </c>
      <c r="B18" s="441" t="s">
        <v>133</v>
      </c>
      <c r="C18" s="442"/>
      <c r="D18" s="149">
        <f t="shared" ref="D18:I18" si="5">SUM(D19:D24)</f>
        <v>420</v>
      </c>
      <c r="E18" s="148">
        <f t="shared" si="5"/>
        <v>125</v>
      </c>
      <c r="F18" s="150">
        <f t="shared" si="5"/>
        <v>195</v>
      </c>
      <c r="G18" s="150">
        <f t="shared" si="5"/>
        <v>0</v>
      </c>
      <c r="H18" s="150">
        <f t="shared" si="5"/>
        <v>0</v>
      </c>
      <c r="I18" s="150">
        <f t="shared" si="5"/>
        <v>100</v>
      </c>
      <c r="J18" s="150">
        <f t="shared" ref="J18:O18" si="6">SUM(J19:J24)</f>
        <v>17</v>
      </c>
      <c r="K18" s="150">
        <f t="shared" si="6"/>
        <v>0</v>
      </c>
      <c r="L18" s="150">
        <f t="shared" si="6"/>
        <v>0</v>
      </c>
      <c r="M18" s="150">
        <f t="shared" si="6"/>
        <v>0</v>
      </c>
      <c r="N18" s="151">
        <f t="shared" si="6"/>
        <v>0</v>
      </c>
      <c r="O18" s="148">
        <f t="shared" si="6"/>
        <v>17</v>
      </c>
      <c r="P18" s="151">
        <f>COUNTIF(P19:P24,"E")</f>
        <v>4</v>
      </c>
      <c r="Q18" s="152">
        <f>SUM(Q19:Q24)</f>
        <v>105</v>
      </c>
      <c r="R18" s="150">
        <f t="shared" ref="R18:AA18" si="7">SUM(R19:R24)</f>
        <v>105</v>
      </c>
      <c r="S18" s="150">
        <f t="shared" si="7"/>
        <v>0</v>
      </c>
      <c r="T18" s="150">
        <f t="shared" si="7"/>
        <v>0</v>
      </c>
      <c r="U18" s="150">
        <f t="shared" si="7"/>
        <v>90</v>
      </c>
      <c r="V18" s="150">
        <f t="shared" si="7"/>
        <v>12</v>
      </c>
      <c r="W18" s="150">
        <f t="shared" si="7"/>
        <v>0</v>
      </c>
      <c r="X18" s="150">
        <f t="shared" si="7"/>
        <v>0</v>
      </c>
      <c r="Y18" s="150">
        <f t="shared" si="7"/>
        <v>0</v>
      </c>
      <c r="Z18" s="153">
        <f t="shared" si="7"/>
        <v>0</v>
      </c>
      <c r="AA18" s="148">
        <f t="shared" si="7"/>
        <v>12</v>
      </c>
      <c r="AB18" s="151">
        <f>COUNTIF(AB19:AB24,"E")</f>
        <v>3</v>
      </c>
      <c r="AC18" s="152">
        <f>SUM(AC19:AC24)</f>
        <v>20</v>
      </c>
      <c r="AD18" s="150">
        <f t="shared" ref="AD18:AM18" si="8">SUM(AD19:AD24)</f>
        <v>30</v>
      </c>
      <c r="AE18" s="150">
        <f t="shared" si="8"/>
        <v>0</v>
      </c>
      <c r="AF18" s="150">
        <f t="shared" si="8"/>
        <v>0</v>
      </c>
      <c r="AG18" s="150">
        <f t="shared" si="8"/>
        <v>10</v>
      </c>
      <c r="AH18" s="150">
        <f t="shared" si="8"/>
        <v>2</v>
      </c>
      <c r="AI18" s="150">
        <f t="shared" si="8"/>
        <v>0</v>
      </c>
      <c r="AJ18" s="150">
        <f t="shared" si="8"/>
        <v>0</v>
      </c>
      <c r="AK18" s="150">
        <f t="shared" si="8"/>
        <v>0</v>
      </c>
      <c r="AL18" s="153">
        <f t="shared" si="8"/>
        <v>0</v>
      </c>
      <c r="AM18" s="148">
        <f t="shared" si="8"/>
        <v>2</v>
      </c>
      <c r="AN18" s="151">
        <f>COUNTIF(AN19:AN24,"E")</f>
        <v>0</v>
      </c>
      <c r="AO18" s="148">
        <f>SUM(AO19:AO24)</f>
        <v>0</v>
      </c>
      <c r="AP18" s="150">
        <f t="shared" ref="AP18:CI18" si="9">SUM(AP19:AP24)</f>
        <v>30</v>
      </c>
      <c r="AQ18" s="150">
        <f t="shared" si="9"/>
        <v>0</v>
      </c>
      <c r="AR18" s="150">
        <f t="shared" si="9"/>
        <v>0</v>
      </c>
      <c r="AS18" s="150">
        <f t="shared" si="9"/>
        <v>0</v>
      </c>
      <c r="AT18" s="150">
        <f t="shared" si="9"/>
        <v>1</v>
      </c>
      <c r="AU18" s="150">
        <f t="shared" si="9"/>
        <v>0</v>
      </c>
      <c r="AV18" s="150">
        <f t="shared" si="9"/>
        <v>0</v>
      </c>
      <c r="AW18" s="150">
        <f t="shared" si="9"/>
        <v>0</v>
      </c>
      <c r="AX18" s="151">
        <f t="shared" si="9"/>
        <v>0</v>
      </c>
      <c r="AY18" s="148">
        <f t="shared" si="9"/>
        <v>1</v>
      </c>
      <c r="AZ18" s="151">
        <f>COUNTIF(AZ19:AZ24,"E")</f>
        <v>0</v>
      </c>
      <c r="BA18" s="152">
        <f t="shared" si="9"/>
        <v>0</v>
      </c>
      <c r="BB18" s="150">
        <f t="shared" si="9"/>
        <v>30</v>
      </c>
      <c r="BC18" s="150">
        <f t="shared" si="9"/>
        <v>0</v>
      </c>
      <c r="BD18" s="150">
        <f t="shared" si="9"/>
        <v>0</v>
      </c>
      <c r="BE18" s="150">
        <f t="shared" si="9"/>
        <v>0</v>
      </c>
      <c r="BF18" s="150">
        <f t="shared" si="9"/>
        <v>2</v>
      </c>
      <c r="BG18" s="150">
        <f t="shared" si="9"/>
        <v>0</v>
      </c>
      <c r="BH18" s="150">
        <f t="shared" si="9"/>
        <v>0</v>
      </c>
      <c r="BI18" s="150">
        <f t="shared" si="9"/>
        <v>0</v>
      </c>
      <c r="BJ18" s="153">
        <f t="shared" si="9"/>
        <v>0</v>
      </c>
      <c r="BK18" s="148">
        <f t="shared" si="9"/>
        <v>2</v>
      </c>
      <c r="BL18" s="151">
        <f>COUNTIF(BL19:BL24,"E")</f>
        <v>1</v>
      </c>
      <c r="BM18" s="152">
        <f t="shared" si="9"/>
        <v>0</v>
      </c>
      <c r="BN18" s="150">
        <f t="shared" si="9"/>
        <v>0</v>
      </c>
      <c r="BO18" s="150">
        <f t="shared" si="9"/>
        <v>0</v>
      </c>
      <c r="BP18" s="150">
        <f t="shared" si="9"/>
        <v>0</v>
      </c>
      <c r="BQ18" s="150">
        <f t="shared" si="9"/>
        <v>0</v>
      </c>
      <c r="BR18" s="150">
        <f t="shared" si="9"/>
        <v>0</v>
      </c>
      <c r="BS18" s="150">
        <f t="shared" si="9"/>
        <v>0</v>
      </c>
      <c r="BT18" s="150">
        <f t="shared" si="9"/>
        <v>0</v>
      </c>
      <c r="BU18" s="150">
        <f t="shared" si="9"/>
        <v>0</v>
      </c>
      <c r="BV18" s="153">
        <f t="shared" si="9"/>
        <v>0</v>
      </c>
      <c r="BW18" s="148">
        <f t="shared" si="9"/>
        <v>0</v>
      </c>
      <c r="BX18" s="151">
        <f>COUNTIF(BX19:BX24,"E")</f>
        <v>0</v>
      </c>
      <c r="BY18" s="152">
        <f t="shared" si="9"/>
        <v>0</v>
      </c>
      <c r="BZ18" s="150">
        <f t="shared" si="9"/>
        <v>0</v>
      </c>
      <c r="CA18" s="150">
        <f t="shared" si="9"/>
        <v>0</v>
      </c>
      <c r="CB18" s="150">
        <f t="shared" si="9"/>
        <v>0</v>
      </c>
      <c r="CC18" s="150">
        <f t="shared" si="9"/>
        <v>0</v>
      </c>
      <c r="CD18" s="150">
        <f t="shared" si="9"/>
        <v>0</v>
      </c>
      <c r="CE18" s="150">
        <f t="shared" si="9"/>
        <v>0</v>
      </c>
      <c r="CF18" s="150">
        <f t="shared" si="9"/>
        <v>0</v>
      </c>
      <c r="CG18" s="150">
        <f t="shared" si="9"/>
        <v>0</v>
      </c>
      <c r="CH18" s="153">
        <f t="shared" si="9"/>
        <v>0</v>
      </c>
      <c r="CI18" s="148">
        <f t="shared" si="9"/>
        <v>0</v>
      </c>
      <c r="CJ18" s="151">
        <f>COUNTIF(CJ19:CJ24,"E")</f>
        <v>0</v>
      </c>
    </row>
    <row r="19" spans="1:88" s="94" customFormat="1" ht="28.5" customHeight="1">
      <c r="A19" s="70">
        <v>9</v>
      </c>
      <c r="B19" s="71" t="s">
        <v>14</v>
      </c>
      <c r="C19" s="72" t="s">
        <v>76</v>
      </c>
      <c r="D19" s="73">
        <f t="shared" ref="D19:D24" si="10">M19+K19+I19+H19+G19+F19+E19</f>
        <v>75</v>
      </c>
      <c r="E19" s="74">
        <f t="shared" ref="E19:N24" si="11">Q19+AC19+AO19+BA19+BM19+BY19</f>
        <v>30</v>
      </c>
      <c r="F19" s="75">
        <f t="shared" si="11"/>
        <v>20</v>
      </c>
      <c r="G19" s="75">
        <f t="shared" si="11"/>
        <v>0</v>
      </c>
      <c r="H19" s="75">
        <f t="shared" si="11"/>
        <v>0</v>
      </c>
      <c r="I19" s="75">
        <f t="shared" si="11"/>
        <v>25</v>
      </c>
      <c r="J19" s="76">
        <f t="shared" si="11"/>
        <v>3</v>
      </c>
      <c r="K19" s="75">
        <f t="shared" si="11"/>
        <v>0</v>
      </c>
      <c r="L19" s="76">
        <f t="shared" si="11"/>
        <v>0</v>
      </c>
      <c r="M19" s="75">
        <f t="shared" si="11"/>
        <v>0</v>
      </c>
      <c r="N19" s="77">
        <f t="shared" si="11"/>
        <v>0</v>
      </c>
      <c r="O19" s="78">
        <f t="shared" ref="O19:O24" si="12">SUM(AA19+AM19+AY19+BK19+BW19+CI19)</f>
        <v>3</v>
      </c>
      <c r="P19" s="79" t="s">
        <v>59</v>
      </c>
      <c r="Q19" s="80">
        <v>30</v>
      </c>
      <c r="R19" s="81">
        <v>20</v>
      </c>
      <c r="S19" s="81"/>
      <c r="T19" s="81"/>
      <c r="U19" s="81">
        <v>25</v>
      </c>
      <c r="V19" s="83">
        <v>3</v>
      </c>
      <c r="W19" s="82"/>
      <c r="X19" s="83"/>
      <c r="Y19" s="82"/>
      <c r="Z19" s="84"/>
      <c r="AA19" s="78">
        <v>3</v>
      </c>
      <c r="AB19" s="79" t="s">
        <v>59</v>
      </c>
      <c r="AC19" s="86"/>
      <c r="AD19" s="87"/>
      <c r="AE19" s="87"/>
      <c r="AF19" s="87"/>
      <c r="AG19" s="87"/>
      <c r="AH19" s="83"/>
      <c r="AI19" s="87"/>
      <c r="AJ19" s="83"/>
      <c r="AK19" s="87"/>
      <c r="AL19" s="88"/>
      <c r="AM19" s="89"/>
      <c r="AN19" s="90"/>
      <c r="AO19" s="91"/>
      <c r="AP19" s="81"/>
      <c r="AQ19" s="81"/>
      <c r="AR19" s="81"/>
      <c r="AS19" s="81"/>
      <c r="AT19" s="83"/>
      <c r="AU19" s="82"/>
      <c r="AV19" s="83"/>
      <c r="AW19" s="82"/>
      <c r="AX19" s="92"/>
      <c r="AY19" s="78"/>
      <c r="AZ19" s="93"/>
      <c r="BA19" s="86"/>
      <c r="BB19" s="87"/>
      <c r="BC19" s="87"/>
      <c r="BD19" s="87"/>
      <c r="BE19" s="87"/>
      <c r="BF19" s="83"/>
      <c r="BG19" s="87"/>
      <c r="BH19" s="83"/>
      <c r="BI19" s="87"/>
      <c r="BJ19" s="88"/>
      <c r="BK19" s="78"/>
      <c r="BL19" s="246"/>
      <c r="BM19" s="80"/>
      <c r="BN19" s="81"/>
      <c r="BO19" s="81"/>
      <c r="BP19" s="81"/>
      <c r="BQ19" s="81"/>
      <c r="BR19" s="83"/>
      <c r="BS19" s="82"/>
      <c r="BT19" s="83"/>
      <c r="BU19" s="82"/>
      <c r="BV19" s="84"/>
      <c r="BW19" s="78"/>
      <c r="BX19" s="93"/>
      <c r="BY19" s="86"/>
      <c r="BZ19" s="87"/>
      <c r="CA19" s="87"/>
      <c r="CB19" s="87"/>
      <c r="CC19" s="87"/>
      <c r="CD19" s="83"/>
      <c r="CE19" s="87"/>
      <c r="CF19" s="83"/>
      <c r="CG19" s="87"/>
      <c r="CH19" s="88"/>
      <c r="CI19" s="89"/>
      <c r="CJ19" s="90"/>
    </row>
    <row r="20" spans="1:88" s="94" customFormat="1" ht="28.5" customHeight="1">
      <c r="A20" s="95">
        <v>10</v>
      </c>
      <c r="B20" s="96" t="s">
        <v>15</v>
      </c>
      <c r="C20" s="97" t="s">
        <v>77</v>
      </c>
      <c r="D20" s="98">
        <f t="shared" si="10"/>
        <v>45</v>
      </c>
      <c r="E20" s="99">
        <f t="shared" si="11"/>
        <v>15</v>
      </c>
      <c r="F20" s="100">
        <f t="shared" si="11"/>
        <v>15</v>
      </c>
      <c r="G20" s="100">
        <f t="shared" si="11"/>
        <v>0</v>
      </c>
      <c r="H20" s="100">
        <f t="shared" si="11"/>
        <v>0</v>
      </c>
      <c r="I20" s="100">
        <f t="shared" si="11"/>
        <v>15</v>
      </c>
      <c r="J20" s="101">
        <f t="shared" si="11"/>
        <v>2</v>
      </c>
      <c r="K20" s="100">
        <f t="shared" si="11"/>
        <v>0</v>
      </c>
      <c r="L20" s="101">
        <f t="shared" si="11"/>
        <v>0</v>
      </c>
      <c r="M20" s="100">
        <f t="shared" si="11"/>
        <v>0</v>
      </c>
      <c r="N20" s="102">
        <f t="shared" si="11"/>
        <v>0</v>
      </c>
      <c r="O20" s="78">
        <f t="shared" si="12"/>
        <v>2</v>
      </c>
      <c r="P20" s="126" t="s">
        <v>112</v>
      </c>
      <c r="Q20" s="154">
        <v>15</v>
      </c>
      <c r="R20" s="155">
        <v>15</v>
      </c>
      <c r="S20" s="155"/>
      <c r="T20" s="155"/>
      <c r="U20" s="155">
        <v>15</v>
      </c>
      <c r="V20" s="107">
        <v>2</v>
      </c>
      <c r="W20" s="106"/>
      <c r="X20" s="107"/>
      <c r="Y20" s="106"/>
      <c r="Z20" s="108"/>
      <c r="AA20" s="156">
        <v>2</v>
      </c>
      <c r="AB20" s="126" t="s">
        <v>112</v>
      </c>
      <c r="AC20" s="122"/>
      <c r="AD20" s="100"/>
      <c r="AE20" s="100"/>
      <c r="AF20" s="100"/>
      <c r="AG20" s="100"/>
      <c r="AH20" s="107"/>
      <c r="AI20" s="112"/>
      <c r="AJ20" s="107"/>
      <c r="AK20" s="112"/>
      <c r="AL20" s="113"/>
      <c r="AM20" s="114"/>
      <c r="AN20" s="127"/>
      <c r="AO20" s="157"/>
      <c r="AP20" s="155"/>
      <c r="AQ20" s="155"/>
      <c r="AR20" s="155"/>
      <c r="AS20" s="155"/>
      <c r="AT20" s="107"/>
      <c r="AU20" s="106"/>
      <c r="AV20" s="107"/>
      <c r="AW20" s="106"/>
      <c r="AX20" s="116"/>
      <c r="AY20" s="156"/>
      <c r="AZ20" s="126"/>
      <c r="BA20" s="122"/>
      <c r="BB20" s="100"/>
      <c r="BC20" s="100"/>
      <c r="BD20" s="100"/>
      <c r="BE20" s="100"/>
      <c r="BF20" s="107"/>
      <c r="BG20" s="112"/>
      <c r="BH20" s="107"/>
      <c r="BI20" s="112"/>
      <c r="BJ20" s="113"/>
      <c r="BK20" s="156"/>
      <c r="BL20" s="247"/>
      <c r="BM20" s="154"/>
      <c r="BN20" s="155"/>
      <c r="BO20" s="155"/>
      <c r="BP20" s="155"/>
      <c r="BQ20" s="155"/>
      <c r="BR20" s="107"/>
      <c r="BS20" s="106"/>
      <c r="BT20" s="107"/>
      <c r="BU20" s="106"/>
      <c r="BV20" s="108"/>
      <c r="BW20" s="156"/>
      <c r="BX20" s="126"/>
      <c r="BY20" s="122"/>
      <c r="BZ20" s="100"/>
      <c r="CA20" s="100"/>
      <c r="CB20" s="100"/>
      <c r="CC20" s="100"/>
      <c r="CD20" s="107"/>
      <c r="CE20" s="112"/>
      <c r="CF20" s="107"/>
      <c r="CG20" s="112"/>
      <c r="CH20" s="113"/>
      <c r="CI20" s="114"/>
      <c r="CJ20" s="127"/>
    </row>
    <row r="21" spans="1:88" s="94" customFormat="1" ht="28.5" customHeight="1">
      <c r="A21" s="95">
        <v>11</v>
      </c>
      <c r="B21" s="96" t="s">
        <v>4</v>
      </c>
      <c r="C21" s="97" t="s">
        <v>78</v>
      </c>
      <c r="D21" s="98">
        <f t="shared" si="10"/>
        <v>75</v>
      </c>
      <c r="E21" s="99">
        <f t="shared" si="11"/>
        <v>30</v>
      </c>
      <c r="F21" s="100">
        <f t="shared" si="11"/>
        <v>20</v>
      </c>
      <c r="G21" s="100">
        <f t="shared" si="11"/>
        <v>0</v>
      </c>
      <c r="H21" s="100">
        <f t="shared" si="11"/>
        <v>0</v>
      </c>
      <c r="I21" s="100">
        <f t="shared" si="11"/>
        <v>25</v>
      </c>
      <c r="J21" s="101">
        <f t="shared" si="11"/>
        <v>3</v>
      </c>
      <c r="K21" s="100">
        <f t="shared" si="11"/>
        <v>0</v>
      </c>
      <c r="L21" s="101">
        <f t="shared" si="11"/>
        <v>0</v>
      </c>
      <c r="M21" s="100">
        <f t="shared" si="11"/>
        <v>0</v>
      </c>
      <c r="N21" s="102">
        <f t="shared" si="11"/>
        <v>0</v>
      </c>
      <c r="O21" s="78">
        <f t="shared" si="12"/>
        <v>3</v>
      </c>
      <c r="P21" s="104" t="s">
        <v>59</v>
      </c>
      <c r="Q21" s="105">
        <v>30</v>
      </c>
      <c r="R21" s="106">
        <v>20</v>
      </c>
      <c r="S21" s="106"/>
      <c r="T21" s="106"/>
      <c r="U21" s="106">
        <v>25</v>
      </c>
      <c r="V21" s="107">
        <v>3</v>
      </c>
      <c r="W21" s="106"/>
      <c r="X21" s="107"/>
      <c r="Y21" s="106"/>
      <c r="Z21" s="108"/>
      <c r="AA21" s="156">
        <v>3</v>
      </c>
      <c r="AB21" s="115" t="s">
        <v>59</v>
      </c>
      <c r="AC21" s="111"/>
      <c r="AD21" s="112"/>
      <c r="AE21" s="112"/>
      <c r="AF21" s="112"/>
      <c r="AG21" s="112"/>
      <c r="AH21" s="107"/>
      <c r="AI21" s="112"/>
      <c r="AJ21" s="107"/>
      <c r="AK21" s="112"/>
      <c r="AL21" s="108"/>
      <c r="AM21" s="114"/>
      <c r="AN21" s="127"/>
      <c r="AO21" s="95"/>
      <c r="AP21" s="106"/>
      <c r="AQ21" s="106"/>
      <c r="AR21" s="106"/>
      <c r="AS21" s="106"/>
      <c r="AT21" s="107"/>
      <c r="AU21" s="106"/>
      <c r="AV21" s="107"/>
      <c r="AW21" s="106"/>
      <c r="AX21" s="116"/>
      <c r="AY21" s="156"/>
      <c r="AZ21" s="117"/>
      <c r="BA21" s="111"/>
      <c r="BB21" s="112"/>
      <c r="BC21" s="112"/>
      <c r="BD21" s="112"/>
      <c r="BE21" s="112"/>
      <c r="BF21" s="107"/>
      <c r="BG21" s="112"/>
      <c r="BH21" s="107"/>
      <c r="BI21" s="112"/>
      <c r="BJ21" s="108"/>
      <c r="BK21" s="156"/>
      <c r="BL21" s="247"/>
      <c r="BM21" s="105"/>
      <c r="BN21" s="106"/>
      <c r="BO21" s="106"/>
      <c r="BP21" s="106"/>
      <c r="BQ21" s="106"/>
      <c r="BR21" s="107"/>
      <c r="BS21" s="106"/>
      <c r="BT21" s="107"/>
      <c r="BU21" s="106"/>
      <c r="BV21" s="108"/>
      <c r="BW21" s="156"/>
      <c r="BX21" s="117"/>
      <c r="BY21" s="111"/>
      <c r="BZ21" s="112"/>
      <c r="CA21" s="112"/>
      <c r="CB21" s="112"/>
      <c r="CC21" s="112"/>
      <c r="CD21" s="107"/>
      <c r="CE21" s="112"/>
      <c r="CF21" s="107"/>
      <c r="CG21" s="112"/>
      <c r="CH21" s="108"/>
      <c r="CI21" s="114"/>
      <c r="CJ21" s="117"/>
    </row>
    <row r="22" spans="1:88" s="94" customFormat="1" ht="28.5" customHeight="1">
      <c r="A22" s="95">
        <v>12</v>
      </c>
      <c r="B22" s="96" t="s">
        <v>98</v>
      </c>
      <c r="C22" s="97" t="s">
        <v>99</v>
      </c>
      <c r="D22" s="98">
        <f t="shared" si="10"/>
        <v>30</v>
      </c>
      <c r="E22" s="99">
        <f t="shared" si="11"/>
        <v>20</v>
      </c>
      <c r="F22" s="100">
        <f t="shared" si="11"/>
        <v>0</v>
      </c>
      <c r="G22" s="100">
        <f t="shared" si="11"/>
        <v>0</v>
      </c>
      <c r="H22" s="100">
        <f t="shared" si="11"/>
        <v>0</v>
      </c>
      <c r="I22" s="100">
        <f t="shared" si="11"/>
        <v>10</v>
      </c>
      <c r="J22" s="101">
        <f t="shared" si="11"/>
        <v>1</v>
      </c>
      <c r="K22" s="100">
        <f t="shared" si="11"/>
        <v>0</v>
      </c>
      <c r="L22" s="101">
        <f t="shared" si="11"/>
        <v>0</v>
      </c>
      <c r="M22" s="100">
        <f t="shared" si="11"/>
        <v>0</v>
      </c>
      <c r="N22" s="102">
        <f t="shared" si="11"/>
        <v>0</v>
      </c>
      <c r="O22" s="78">
        <f t="shared" si="12"/>
        <v>1</v>
      </c>
      <c r="P22" s="126" t="s">
        <v>112</v>
      </c>
      <c r="Q22" s="105"/>
      <c r="R22" s="106"/>
      <c r="S22" s="106"/>
      <c r="T22" s="106"/>
      <c r="U22" s="106"/>
      <c r="V22" s="107"/>
      <c r="W22" s="106"/>
      <c r="X22" s="107"/>
      <c r="Y22" s="106"/>
      <c r="Z22" s="108"/>
      <c r="AA22" s="156"/>
      <c r="AB22" s="126"/>
      <c r="AC22" s="122">
        <v>20</v>
      </c>
      <c r="AD22" s="100"/>
      <c r="AE22" s="100"/>
      <c r="AF22" s="100"/>
      <c r="AG22" s="100">
        <v>10</v>
      </c>
      <c r="AH22" s="107">
        <v>1</v>
      </c>
      <c r="AI22" s="112"/>
      <c r="AJ22" s="107"/>
      <c r="AK22" s="112"/>
      <c r="AL22" s="113"/>
      <c r="AM22" s="109">
        <v>1</v>
      </c>
      <c r="AN22" s="126" t="s">
        <v>112</v>
      </c>
      <c r="AO22" s="95"/>
      <c r="AP22" s="106"/>
      <c r="AQ22" s="106"/>
      <c r="AR22" s="106"/>
      <c r="AS22" s="106"/>
      <c r="AT22" s="107"/>
      <c r="AU22" s="106"/>
      <c r="AV22" s="107"/>
      <c r="AW22" s="106"/>
      <c r="AX22" s="116"/>
      <c r="AY22" s="156"/>
      <c r="AZ22" s="126"/>
      <c r="BA22" s="122"/>
      <c r="BB22" s="100"/>
      <c r="BC22" s="100"/>
      <c r="BD22" s="100"/>
      <c r="BE22" s="100"/>
      <c r="BF22" s="107"/>
      <c r="BG22" s="112"/>
      <c r="BH22" s="107"/>
      <c r="BI22" s="112"/>
      <c r="BJ22" s="113"/>
      <c r="BK22" s="156"/>
      <c r="BL22" s="126"/>
      <c r="BM22" s="105"/>
      <c r="BN22" s="106"/>
      <c r="BO22" s="106"/>
      <c r="BP22" s="106"/>
      <c r="BQ22" s="106"/>
      <c r="BR22" s="107"/>
      <c r="BS22" s="106"/>
      <c r="BT22" s="107"/>
      <c r="BU22" s="106"/>
      <c r="BV22" s="108"/>
      <c r="BW22" s="156"/>
      <c r="BX22" s="126"/>
      <c r="BY22" s="122"/>
      <c r="BZ22" s="100"/>
      <c r="CA22" s="100"/>
      <c r="CB22" s="100"/>
      <c r="CC22" s="100"/>
      <c r="CD22" s="107"/>
      <c r="CE22" s="112"/>
      <c r="CF22" s="107"/>
      <c r="CG22" s="112"/>
      <c r="CH22" s="113"/>
      <c r="CI22" s="114"/>
      <c r="CJ22" s="126"/>
    </row>
    <row r="23" spans="1:88" s="94" customFormat="1" ht="28.5" customHeight="1">
      <c r="A23" s="95">
        <v>13</v>
      </c>
      <c r="B23" s="96" t="s">
        <v>32</v>
      </c>
      <c r="C23" s="97" t="s">
        <v>79</v>
      </c>
      <c r="D23" s="98">
        <f t="shared" si="10"/>
        <v>75</v>
      </c>
      <c r="E23" s="99">
        <f t="shared" si="11"/>
        <v>30</v>
      </c>
      <c r="F23" s="100">
        <f t="shared" si="11"/>
        <v>20</v>
      </c>
      <c r="G23" s="100">
        <f t="shared" si="11"/>
        <v>0</v>
      </c>
      <c r="H23" s="100">
        <f t="shared" si="11"/>
        <v>0</v>
      </c>
      <c r="I23" s="100">
        <f t="shared" si="11"/>
        <v>25</v>
      </c>
      <c r="J23" s="101">
        <f t="shared" si="11"/>
        <v>3</v>
      </c>
      <c r="K23" s="100">
        <f t="shared" si="11"/>
        <v>0</v>
      </c>
      <c r="L23" s="101">
        <f t="shared" si="11"/>
        <v>0</v>
      </c>
      <c r="M23" s="100">
        <f t="shared" si="11"/>
        <v>0</v>
      </c>
      <c r="N23" s="102">
        <f t="shared" si="11"/>
        <v>0</v>
      </c>
      <c r="O23" s="78">
        <f t="shared" si="12"/>
        <v>3</v>
      </c>
      <c r="P23" s="104" t="s">
        <v>59</v>
      </c>
      <c r="Q23" s="105">
        <v>30</v>
      </c>
      <c r="R23" s="106">
        <v>20</v>
      </c>
      <c r="S23" s="106"/>
      <c r="T23" s="106"/>
      <c r="U23" s="106">
        <v>25</v>
      </c>
      <c r="V23" s="107">
        <v>3</v>
      </c>
      <c r="W23" s="106"/>
      <c r="X23" s="107"/>
      <c r="Y23" s="106"/>
      <c r="Z23" s="108"/>
      <c r="AA23" s="156">
        <v>3</v>
      </c>
      <c r="AB23" s="357" t="s">
        <v>59</v>
      </c>
      <c r="AC23" s="111"/>
      <c r="AD23" s="112"/>
      <c r="AE23" s="112"/>
      <c r="AF23" s="112"/>
      <c r="AG23" s="112"/>
      <c r="AH23" s="107"/>
      <c r="AI23" s="112"/>
      <c r="AJ23" s="107"/>
      <c r="AK23" s="112"/>
      <c r="AL23" s="113"/>
      <c r="AM23" s="114"/>
      <c r="AN23" s="126"/>
      <c r="AO23" s="95"/>
      <c r="AP23" s="106"/>
      <c r="AQ23" s="106"/>
      <c r="AR23" s="106"/>
      <c r="AS23" s="106"/>
      <c r="AT23" s="107"/>
      <c r="AU23" s="106"/>
      <c r="AV23" s="107"/>
      <c r="AW23" s="106"/>
      <c r="AX23" s="116"/>
      <c r="AY23" s="156"/>
      <c r="AZ23" s="126"/>
      <c r="BA23" s="111"/>
      <c r="BB23" s="112"/>
      <c r="BC23" s="112"/>
      <c r="BD23" s="112"/>
      <c r="BE23" s="112"/>
      <c r="BF23" s="107"/>
      <c r="BG23" s="112"/>
      <c r="BH23" s="107"/>
      <c r="BI23" s="112"/>
      <c r="BJ23" s="113"/>
      <c r="BK23" s="156"/>
      <c r="BL23" s="126"/>
      <c r="BM23" s="105"/>
      <c r="BN23" s="106"/>
      <c r="BO23" s="106"/>
      <c r="BP23" s="106"/>
      <c r="BQ23" s="106"/>
      <c r="BR23" s="107"/>
      <c r="BS23" s="106"/>
      <c r="BT23" s="107"/>
      <c r="BU23" s="106"/>
      <c r="BV23" s="108"/>
      <c r="BW23" s="156"/>
      <c r="BX23" s="126"/>
      <c r="BY23" s="111"/>
      <c r="BZ23" s="112"/>
      <c r="CA23" s="112"/>
      <c r="CB23" s="112"/>
      <c r="CC23" s="112"/>
      <c r="CD23" s="107"/>
      <c r="CE23" s="112"/>
      <c r="CF23" s="107"/>
      <c r="CG23" s="112"/>
      <c r="CH23" s="113"/>
      <c r="CI23" s="114"/>
      <c r="CJ23" s="126"/>
    </row>
    <row r="24" spans="1:88" s="94" customFormat="1" ht="28.5" customHeight="1" thickBot="1">
      <c r="A24" s="129">
        <v>14</v>
      </c>
      <c r="B24" s="158" t="s">
        <v>33</v>
      </c>
      <c r="C24" s="159" t="s">
        <v>80</v>
      </c>
      <c r="D24" s="132">
        <f t="shared" si="10"/>
        <v>120</v>
      </c>
      <c r="E24" s="133">
        <f t="shared" si="11"/>
        <v>0</v>
      </c>
      <c r="F24" s="134">
        <f t="shared" si="11"/>
        <v>120</v>
      </c>
      <c r="G24" s="134">
        <f t="shared" si="11"/>
        <v>0</v>
      </c>
      <c r="H24" s="134">
        <f t="shared" si="11"/>
        <v>0</v>
      </c>
      <c r="I24" s="134">
        <f t="shared" si="11"/>
        <v>0</v>
      </c>
      <c r="J24" s="135">
        <f t="shared" si="11"/>
        <v>5</v>
      </c>
      <c r="K24" s="134">
        <f t="shared" si="11"/>
        <v>0</v>
      </c>
      <c r="L24" s="135">
        <f t="shared" si="11"/>
        <v>0</v>
      </c>
      <c r="M24" s="134">
        <f t="shared" si="11"/>
        <v>0</v>
      </c>
      <c r="N24" s="136">
        <f t="shared" si="11"/>
        <v>0</v>
      </c>
      <c r="O24" s="78">
        <f t="shared" si="12"/>
        <v>5</v>
      </c>
      <c r="P24" s="160" t="s">
        <v>59</v>
      </c>
      <c r="Q24" s="161"/>
      <c r="R24" s="162">
        <v>30</v>
      </c>
      <c r="S24" s="162"/>
      <c r="T24" s="162"/>
      <c r="U24" s="162"/>
      <c r="V24" s="163">
        <v>1</v>
      </c>
      <c r="W24" s="162"/>
      <c r="X24" s="163"/>
      <c r="Y24" s="162"/>
      <c r="Z24" s="164"/>
      <c r="AA24" s="137">
        <v>1</v>
      </c>
      <c r="AB24" s="138" t="s">
        <v>112</v>
      </c>
      <c r="AC24" s="165"/>
      <c r="AD24" s="166">
        <v>30</v>
      </c>
      <c r="AE24" s="166"/>
      <c r="AF24" s="166"/>
      <c r="AG24" s="166"/>
      <c r="AH24" s="163">
        <v>1</v>
      </c>
      <c r="AI24" s="166"/>
      <c r="AJ24" s="163"/>
      <c r="AK24" s="166"/>
      <c r="AL24" s="141"/>
      <c r="AM24" s="238">
        <v>1</v>
      </c>
      <c r="AN24" s="138" t="s">
        <v>112</v>
      </c>
      <c r="AO24" s="129"/>
      <c r="AP24" s="162">
        <v>30</v>
      </c>
      <c r="AQ24" s="162"/>
      <c r="AR24" s="162"/>
      <c r="AS24" s="162"/>
      <c r="AT24" s="163">
        <v>1</v>
      </c>
      <c r="AU24" s="162"/>
      <c r="AV24" s="163"/>
      <c r="AW24" s="162"/>
      <c r="AX24" s="169"/>
      <c r="AY24" s="137">
        <v>1</v>
      </c>
      <c r="AZ24" s="138" t="s">
        <v>112</v>
      </c>
      <c r="BA24" s="165"/>
      <c r="BB24" s="166">
        <v>30</v>
      </c>
      <c r="BC24" s="166"/>
      <c r="BD24" s="166"/>
      <c r="BE24" s="166"/>
      <c r="BF24" s="163">
        <v>2</v>
      </c>
      <c r="BG24" s="166"/>
      <c r="BH24" s="163"/>
      <c r="BI24" s="166"/>
      <c r="BJ24" s="141"/>
      <c r="BK24" s="238">
        <v>2</v>
      </c>
      <c r="BL24" s="245" t="s">
        <v>59</v>
      </c>
      <c r="BM24" s="161"/>
      <c r="BN24" s="162"/>
      <c r="BO24" s="162"/>
      <c r="BP24" s="162"/>
      <c r="BQ24" s="162"/>
      <c r="BR24" s="163"/>
      <c r="BS24" s="162"/>
      <c r="BT24" s="163"/>
      <c r="BU24" s="162"/>
      <c r="BV24" s="164"/>
      <c r="BW24" s="137"/>
      <c r="BX24" s="138"/>
      <c r="BY24" s="165"/>
      <c r="BZ24" s="166"/>
      <c r="CA24" s="166"/>
      <c r="CB24" s="166"/>
      <c r="CC24" s="166"/>
      <c r="CD24" s="163"/>
      <c r="CE24" s="166"/>
      <c r="CF24" s="163"/>
      <c r="CG24" s="166"/>
      <c r="CH24" s="141"/>
      <c r="CI24" s="167"/>
      <c r="CJ24" s="170"/>
    </row>
    <row r="25" spans="1:88" s="172" customFormat="1" ht="30" customHeight="1" thickBot="1">
      <c r="A25" s="171" t="s">
        <v>34</v>
      </c>
      <c r="B25" s="441" t="s">
        <v>134</v>
      </c>
      <c r="C25" s="442"/>
      <c r="D25" s="149">
        <f>SUM(D26:D35)</f>
        <v>1100</v>
      </c>
      <c r="E25" s="148">
        <f t="shared" ref="E25:O25" si="13">SUM(E26:E35)</f>
        <v>165</v>
      </c>
      <c r="F25" s="150">
        <f t="shared" si="13"/>
        <v>45</v>
      </c>
      <c r="G25" s="150">
        <f t="shared" si="13"/>
        <v>220</v>
      </c>
      <c r="H25" s="150">
        <f t="shared" si="13"/>
        <v>0</v>
      </c>
      <c r="I25" s="150">
        <f t="shared" si="13"/>
        <v>170</v>
      </c>
      <c r="J25" s="150">
        <f t="shared" si="13"/>
        <v>22</v>
      </c>
      <c r="K25" s="150">
        <f t="shared" si="13"/>
        <v>220</v>
      </c>
      <c r="L25" s="150">
        <f t="shared" si="13"/>
        <v>8</v>
      </c>
      <c r="M25" s="150">
        <f t="shared" si="13"/>
        <v>280</v>
      </c>
      <c r="N25" s="151">
        <f t="shared" si="13"/>
        <v>10</v>
      </c>
      <c r="O25" s="148">
        <f t="shared" si="13"/>
        <v>40</v>
      </c>
      <c r="P25" s="151">
        <f>COUNTIF(P26:P35,"E")</f>
        <v>2</v>
      </c>
      <c r="Q25" s="152">
        <f t="shared" ref="Q25:AA25" si="14">SUM(Q26:Q35)</f>
        <v>45</v>
      </c>
      <c r="R25" s="150">
        <f t="shared" si="14"/>
        <v>10</v>
      </c>
      <c r="S25" s="150">
        <f t="shared" si="14"/>
        <v>110</v>
      </c>
      <c r="T25" s="150">
        <f t="shared" si="14"/>
        <v>0</v>
      </c>
      <c r="U25" s="150">
        <f t="shared" si="14"/>
        <v>35</v>
      </c>
      <c r="V25" s="150">
        <f t="shared" si="14"/>
        <v>8</v>
      </c>
      <c r="W25" s="150">
        <f t="shared" si="14"/>
        <v>0</v>
      </c>
      <c r="X25" s="150">
        <f t="shared" si="14"/>
        <v>0</v>
      </c>
      <c r="Y25" s="150">
        <f t="shared" si="14"/>
        <v>0</v>
      </c>
      <c r="Z25" s="153">
        <f t="shared" si="14"/>
        <v>0</v>
      </c>
      <c r="AA25" s="148">
        <f t="shared" si="14"/>
        <v>8</v>
      </c>
      <c r="AB25" s="151">
        <f>COUNTIF(AB26:AB35,"E")</f>
        <v>0</v>
      </c>
      <c r="AC25" s="152">
        <f t="shared" ref="AC25:AM25" si="15">SUM(AC26:AC35)</f>
        <v>65</v>
      </c>
      <c r="AD25" s="150">
        <f t="shared" si="15"/>
        <v>15</v>
      </c>
      <c r="AE25" s="150">
        <f t="shared" si="15"/>
        <v>110</v>
      </c>
      <c r="AF25" s="150">
        <f t="shared" si="15"/>
        <v>0</v>
      </c>
      <c r="AG25" s="150">
        <f t="shared" si="15"/>
        <v>70</v>
      </c>
      <c r="AH25" s="150">
        <f t="shared" si="15"/>
        <v>9</v>
      </c>
      <c r="AI25" s="150">
        <f t="shared" si="15"/>
        <v>100</v>
      </c>
      <c r="AJ25" s="150">
        <f t="shared" si="15"/>
        <v>4</v>
      </c>
      <c r="AK25" s="150">
        <f t="shared" si="15"/>
        <v>120</v>
      </c>
      <c r="AL25" s="153">
        <f t="shared" si="15"/>
        <v>4</v>
      </c>
      <c r="AM25" s="148">
        <f t="shared" si="15"/>
        <v>17</v>
      </c>
      <c r="AN25" s="151">
        <f>COUNTIF(AN26:AN35,"E")</f>
        <v>2</v>
      </c>
      <c r="AO25" s="148">
        <f t="shared" ref="AO25:AY25" si="16">SUM(AO26:AO35)</f>
        <v>15</v>
      </c>
      <c r="AP25" s="150">
        <f t="shared" si="16"/>
        <v>0</v>
      </c>
      <c r="AQ25" s="150">
        <f t="shared" si="16"/>
        <v>0</v>
      </c>
      <c r="AR25" s="150">
        <f t="shared" si="16"/>
        <v>0</v>
      </c>
      <c r="AS25" s="150">
        <f t="shared" si="16"/>
        <v>15</v>
      </c>
      <c r="AT25" s="150">
        <f t="shared" si="16"/>
        <v>1</v>
      </c>
      <c r="AU25" s="150">
        <f t="shared" si="16"/>
        <v>0</v>
      </c>
      <c r="AV25" s="150">
        <f t="shared" si="16"/>
        <v>0</v>
      </c>
      <c r="AW25" s="150">
        <f t="shared" si="16"/>
        <v>0</v>
      </c>
      <c r="AX25" s="151">
        <f t="shared" si="16"/>
        <v>0</v>
      </c>
      <c r="AY25" s="148">
        <f t="shared" si="16"/>
        <v>1</v>
      </c>
      <c r="AZ25" s="151">
        <f>COUNTIF(AZ26:AZ35,"E")</f>
        <v>0</v>
      </c>
      <c r="BA25" s="152">
        <f t="shared" ref="BA25:BK25" si="17">SUM(BA26:BA35)</f>
        <v>15</v>
      </c>
      <c r="BB25" s="150">
        <f t="shared" si="17"/>
        <v>20</v>
      </c>
      <c r="BC25" s="150">
        <f t="shared" si="17"/>
        <v>0</v>
      </c>
      <c r="BD25" s="150">
        <f t="shared" si="17"/>
        <v>0</v>
      </c>
      <c r="BE25" s="150">
        <f t="shared" si="17"/>
        <v>25</v>
      </c>
      <c r="BF25" s="150">
        <f t="shared" si="17"/>
        <v>2</v>
      </c>
      <c r="BG25" s="150">
        <f t="shared" si="17"/>
        <v>0</v>
      </c>
      <c r="BH25" s="150">
        <f t="shared" si="17"/>
        <v>0</v>
      </c>
      <c r="BI25" s="150">
        <f t="shared" si="17"/>
        <v>0</v>
      </c>
      <c r="BJ25" s="153">
        <f t="shared" si="17"/>
        <v>0</v>
      </c>
      <c r="BK25" s="148">
        <f t="shared" si="17"/>
        <v>2</v>
      </c>
      <c r="BL25" s="151">
        <f>COUNTIF(BL26:BL35,"E")</f>
        <v>0</v>
      </c>
      <c r="BM25" s="152">
        <f t="shared" ref="BM25:BW25" si="18">SUM(BM26:BM35)</f>
        <v>25</v>
      </c>
      <c r="BN25" s="150">
        <f t="shared" si="18"/>
        <v>0</v>
      </c>
      <c r="BO25" s="150">
        <f t="shared" si="18"/>
        <v>0</v>
      </c>
      <c r="BP25" s="150">
        <f t="shared" si="18"/>
        <v>0</v>
      </c>
      <c r="BQ25" s="150">
        <f t="shared" si="18"/>
        <v>25</v>
      </c>
      <c r="BR25" s="150">
        <f t="shared" si="18"/>
        <v>2</v>
      </c>
      <c r="BS25" s="150">
        <f t="shared" si="18"/>
        <v>60</v>
      </c>
      <c r="BT25" s="150">
        <f t="shared" si="18"/>
        <v>2</v>
      </c>
      <c r="BU25" s="150">
        <f t="shared" si="18"/>
        <v>0</v>
      </c>
      <c r="BV25" s="153">
        <f t="shared" si="18"/>
        <v>0</v>
      </c>
      <c r="BW25" s="148">
        <f t="shared" si="18"/>
        <v>4</v>
      </c>
      <c r="BX25" s="151">
        <f>COUNTIF(BX26:BX35,"E")</f>
        <v>0</v>
      </c>
      <c r="BY25" s="152">
        <f t="shared" ref="BY25:CI25" si="19">SUM(BY26:BY35)</f>
        <v>0</v>
      </c>
      <c r="BZ25" s="150">
        <f t="shared" si="19"/>
        <v>0</v>
      </c>
      <c r="CA25" s="150">
        <f t="shared" si="19"/>
        <v>0</v>
      </c>
      <c r="CB25" s="150">
        <f t="shared" si="19"/>
        <v>0</v>
      </c>
      <c r="CC25" s="150">
        <f t="shared" si="19"/>
        <v>0</v>
      </c>
      <c r="CD25" s="150">
        <f t="shared" si="19"/>
        <v>0</v>
      </c>
      <c r="CE25" s="150">
        <f t="shared" si="19"/>
        <v>60</v>
      </c>
      <c r="CF25" s="150">
        <f t="shared" si="19"/>
        <v>2</v>
      </c>
      <c r="CG25" s="150">
        <f t="shared" si="19"/>
        <v>160</v>
      </c>
      <c r="CH25" s="153">
        <f t="shared" si="19"/>
        <v>6</v>
      </c>
      <c r="CI25" s="148">
        <f t="shared" si="19"/>
        <v>8</v>
      </c>
      <c r="CJ25" s="151">
        <f>COUNTIF(CJ26:CJ35,"E")</f>
        <v>0</v>
      </c>
    </row>
    <row r="26" spans="1:88" s="94" customFormat="1" ht="28.5" customHeight="1">
      <c r="A26" s="173">
        <v>15</v>
      </c>
      <c r="B26" s="231" t="s">
        <v>38</v>
      </c>
      <c r="C26" s="174" t="s">
        <v>81</v>
      </c>
      <c r="D26" s="73">
        <f>E26+F26+G26+H26+I26+K26+M26</f>
        <v>475</v>
      </c>
      <c r="E26" s="74">
        <f t="shared" ref="E26:E35" si="20">Q26+AC26+AO26+BA26+BM26+BY26</f>
        <v>50</v>
      </c>
      <c r="F26" s="75">
        <f t="shared" ref="F26:F34" si="21">R26+AD26+AP26+BB26+BN26+BZ26</f>
        <v>0</v>
      </c>
      <c r="G26" s="75">
        <f t="shared" ref="G26:G35" si="22">S26+AE26+AQ26+BC26+BO26+CA26</f>
        <v>200</v>
      </c>
      <c r="H26" s="75">
        <f t="shared" ref="H26:H35" si="23">T26+AF26+AR26+BD26+BP26+CB26</f>
        <v>0</v>
      </c>
      <c r="I26" s="229">
        <f>U26+AG26+AS26+BE26+BQ26+CC26</f>
        <v>25</v>
      </c>
      <c r="J26" s="76">
        <f t="shared" ref="J26:J35" si="24">V26+AH26+AT26+BF26+BR26+CD26</f>
        <v>10</v>
      </c>
      <c r="K26" s="75">
        <f t="shared" ref="K26:K35" si="25">W26+AI26+AU26+BG26+BS26+CE26</f>
        <v>80</v>
      </c>
      <c r="L26" s="76">
        <f t="shared" ref="L26:L35" si="26">X26+AJ26+AV26+BH26+BT26+CF26</f>
        <v>3</v>
      </c>
      <c r="M26" s="75">
        <f t="shared" ref="M26:M35" si="27">Y26+AK26+AW26+BI26+BU26+CG26</f>
        <v>120</v>
      </c>
      <c r="N26" s="77">
        <f t="shared" ref="N26:N35" si="28">Z26+AL26+AX26+BJ26+BV26+CH26</f>
        <v>4</v>
      </c>
      <c r="O26" s="78">
        <f t="shared" ref="O26:O35" si="29">AA26+AM26+AY26+BK26+BW26+CI26</f>
        <v>17</v>
      </c>
      <c r="P26" s="79" t="s">
        <v>59</v>
      </c>
      <c r="Q26" s="175">
        <v>30</v>
      </c>
      <c r="R26" s="82"/>
      <c r="S26" s="82">
        <v>110</v>
      </c>
      <c r="T26" s="82"/>
      <c r="U26" s="82">
        <v>15</v>
      </c>
      <c r="V26" s="83">
        <v>6</v>
      </c>
      <c r="W26" s="82"/>
      <c r="X26" s="83"/>
      <c r="Y26" s="82"/>
      <c r="Z26" s="84"/>
      <c r="AA26" s="78">
        <v>6</v>
      </c>
      <c r="AB26" s="176" t="s">
        <v>112</v>
      </c>
      <c r="AC26" s="86">
        <v>20</v>
      </c>
      <c r="AD26" s="87"/>
      <c r="AE26" s="87">
        <v>90</v>
      </c>
      <c r="AF26" s="87"/>
      <c r="AG26" s="87">
        <v>10</v>
      </c>
      <c r="AH26" s="83">
        <v>4</v>
      </c>
      <c r="AI26" s="87">
        <v>80</v>
      </c>
      <c r="AJ26" s="83">
        <v>3</v>
      </c>
      <c r="AK26" s="87">
        <v>120</v>
      </c>
      <c r="AL26" s="88">
        <v>4</v>
      </c>
      <c r="AM26" s="85">
        <v>11</v>
      </c>
      <c r="AN26" s="239" t="s">
        <v>59</v>
      </c>
      <c r="AO26" s="70"/>
      <c r="AP26" s="82"/>
      <c r="AQ26" s="82"/>
      <c r="AR26" s="82"/>
      <c r="AS26" s="82"/>
      <c r="AT26" s="83"/>
      <c r="AU26" s="82"/>
      <c r="AV26" s="83"/>
      <c r="AW26" s="82"/>
      <c r="AX26" s="92"/>
      <c r="AY26" s="78"/>
      <c r="AZ26" s="176"/>
      <c r="BA26" s="86"/>
      <c r="BB26" s="87"/>
      <c r="BC26" s="87"/>
      <c r="BD26" s="87"/>
      <c r="BE26" s="87"/>
      <c r="BF26" s="83"/>
      <c r="BG26" s="87"/>
      <c r="BH26" s="83"/>
      <c r="BI26" s="87"/>
      <c r="BJ26" s="88"/>
      <c r="BK26" s="78"/>
      <c r="BL26" s="246"/>
      <c r="BM26" s="175"/>
      <c r="BN26" s="82"/>
      <c r="BO26" s="82"/>
      <c r="BP26" s="82"/>
      <c r="BQ26" s="82"/>
      <c r="BR26" s="83"/>
      <c r="BS26" s="82"/>
      <c r="BT26" s="83"/>
      <c r="BU26" s="82"/>
      <c r="BV26" s="84"/>
      <c r="BW26" s="78"/>
      <c r="BX26" s="176"/>
      <c r="BY26" s="86"/>
      <c r="BZ26" s="87"/>
      <c r="CA26" s="87"/>
      <c r="CB26" s="87"/>
      <c r="CC26" s="87"/>
      <c r="CD26" s="83"/>
      <c r="CE26" s="87"/>
      <c r="CF26" s="83"/>
      <c r="CG26" s="87"/>
      <c r="CH26" s="88"/>
      <c r="CI26" s="89"/>
      <c r="CJ26" s="93"/>
    </row>
    <row r="27" spans="1:88" s="94" customFormat="1" ht="28.5" customHeight="1">
      <c r="A27" s="177">
        <v>16</v>
      </c>
      <c r="B27" s="96" t="s">
        <v>100</v>
      </c>
      <c r="C27" s="97" t="s">
        <v>101</v>
      </c>
      <c r="D27" s="255">
        <f t="shared" ref="D27:D35" si="30">E27+F27+G27+H27+I27+K27+M27</f>
        <v>45</v>
      </c>
      <c r="E27" s="99">
        <f t="shared" si="20"/>
        <v>15</v>
      </c>
      <c r="F27" s="100">
        <f t="shared" si="21"/>
        <v>10</v>
      </c>
      <c r="G27" s="100">
        <f t="shared" si="22"/>
        <v>0</v>
      </c>
      <c r="H27" s="100">
        <f t="shared" si="23"/>
        <v>0</v>
      </c>
      <c r="I27" s="230">
        <f t="shared" ref="I27:I35" si="31">U27+AG27+AS27+BE27+BQ27+CC27</f>
        <v>20</v>
      </c>
      <c r="J27" s="101">
        <f t="shared" si="24"/>
        <v>2</v>
      </c>
      <c r="K27" s="100">
        <f t="shared" si="25"/>
        <v>0</v>
      </c>
      <c r="L27" s="101">
        <f t="shared" si="26"/>
        <v>0</v>
      </c>
      <c r="M27" s="100">
        <f t="shared" si="27"/>
        <v>0</v>
      </c>
      <c r="N27" s="102">
        <f t="shared" si="28"/>
        <v>0</v>
      </c>
      <c r="O27" s="103">
        <f t="shared" si="29"/>
        <v>2</v>
      </c>
      <c r="P27" s="126" t="s">
        <v>112</v>
      </c>
      <c r="Q27" s="105">
        <v>15</v>
      </c>
      <c r="R27" s="106">
        <v>10</v>
      </c>
      <c r="S27" s="106"/>
      <c r="T27" s="106"/>
      <c r="U27" s="106">
        <v>20</v>
      </c>
      <c r="V27" s="107">
        <v>2</v>
      </c>
      <c r="W27" s="106"/>
      <c r="X27" s="107"/>
      <c r="Y27" s="106"/>
      <c r="Z27" s="108"/>
      <c r="AA27" s="156">
        <v>2</v>
      </c>
      <c r="AB27" s="126" t="s">
        <v>112</v>
      </c>
      <c r="AC27" s="111"/>
      <c r="AD27" s="112"/>
      <c r="AE27" s="112"/>
      <c r="AF27" s="112"/>
      <c r="AG27" s="112"/>
      <c r="AH27" s="107"/>
      <c r="AI27" s="112"/>
      <c r="AJ27" s="107"/>
      <c r="AK27" s="112"/>
      <c r="AL27" s="113"/>
      <c r="AM27" s="109"/>
      <c r="AN27" s="126"/>
      <c r="AO27" s="95"/>
      <c r="AP27" s="106"/>
      <c r="AQ27" s="106"/>
      <c r="AR27" s="106"/>
      <c r="AS27" s="106"/>
      <c r="AT27" s="107"/>
      <c r="AU27" s="106"/>
      <c r="AV27" s="107"/>
      <c r="AW27" s="106"/>
      <c r="AX27" s="116"/>
      <c r="AY27" s="156"/>
      <c r="AZ27" s="126"/>
      <c r="BA27" s="111"/>
      <c r="BB27" s="112"/>
      <c r="BC27" s="112"/>
      <c r="BD27" s="112"/>
      <c r="BE27" s="112"/>
      <c r="BF27" s="107"/>
      <c r="BG27" s="112"/>
      <c r="BH27" s="107"/>
      <c r="BI27" s="112"/>
      <c r="BJ27" s="113"/>
      <c r="BK27" s="156"/>
      <c r="BL27" s="126"/>
      <c r="BM27" s="105"/>
      <c r="BN27" s="106"/>
      <c r="BO27" s="106"/>
      <c r="BP27" s="106"/>
      <c r="BQ27" s="106"/>
      <c r="BR27" s="107"/>
      <c r="BS27" s="106"/>
      <c r="BT27" s="107"/>
      <c r="BU27" s="106"/>
      <c r="BV27" s="108"/>
      <c r="BW27" s="156"/>
      <c r="BX27" s="126"/>
      <c r="BY27" s="111"/>
      <c r="BZ27" s="112"/>
      <c r="CA27" s="112"/>
      <c r="CB27" s="112"/>
      <c r="CC27" s="112"/>
      <c r="CD27" s="107"/>
      <c r="CE27" s="112"/>
      <c r="CF27" s="107"/>
      <c r="CG27" s="112"/>
      <c r="CH27" s="113"/>
      <c r="CI27" s="114"/>
      <c r="CJ27" s="126"/>
    </row>
    <row r="28" spans="1:88" s="94" customFormat="1" ht="28.5" customHeight="1">
      <c r="A28" s="177">
        <v>17</v>
      </c>
      <c r="B28" s="180" t="s">
        <v>39</v>
      </c>
      <c r="C28" s="179" t="s">
        <v>82</v>
      </c>
      <c r="D28" s="255">
        <f t="shared" si="30"/>
        <v>50</v>
      </c>
      <c r="E28" s="99">
        <f t="shared" si="20"/>
        <v>15</v>
      </c>
      <c r="F28" s="100">
        <f t="shared" si="21"/>
        <v>0</v>
      </c>
      <c r="G28" s="100">
        <f t="shared" si="22"/>
        <v>0</v>
      </c>
      <c r="H28" s="100">
        <f t="shared" si="23"/>
        <v>0</v>
      </c>
      <c r="I28" s="100">
        <f t="shared" si="31"/>
        <v>15</v>
      </c>
      <c r="J28" s="101">
        <f t="shared" si="24"/>
        <v>1</v>
      </c>
      <c r="K28" s="100">
        <f t="shared" si="25"/>
        <v>20</v>
      </c>
      <c r="L28" s="101">
        <f t="shared" si="26"/>
        <v>1</v>
      </c>
      <c r="M28" s="100">
        <f t="shared" si="27"/>
        <v>0</v>
      </c>
      <c r="N28" s="102">
        <f t="shared" si="28"/>
        <v>0</v>
      </c>
      <c r="O28" s="103">
        <f t="shared" si="29"/>
        <v>2</v>
      </c>
      <c r="P28" s="126" t="s">
        <v>112</v>
      </c>
      <c r="Q28" s="105"/>
      <c r="R28" s="106"/>
      <c r="S28" s="106"/>
      <c r="T28" s="106"/>
      <c r="U28" s="106"/>
      <c r="V28" s="107"/>
      <c r="W28" s="106"/>
      <c r="X28" s="107"/>
      <c r="Y28" s="106"/>
      <c r="Z28" s="108"/>
      <c r="AA28" s="156"/>
      <c r="AB28" s="126"/>
      <c r="AC28" s="111">
        <v>15</v>
      </c>
      <c r="AD28" s="112"/>
      <c r="AE28" s="112"/>
      <c r="AF28" s="112"/>
      <c r="AG28" s="112">
        <v>15</v>
      </c>
      <c r="AH28" s="107">
        <v>1</v>
      </c>
      <c r="AI28" s="112">
        <v>20</v>
      </c>
      <c r="AJ28" s="107">
        <v>1</v>
      </c>
      <c r="AK28" s="112"/>
      <c r="AL28" s="113"/>
      <c r="AM28" s="109">
        <v>2</v>
      </c>
      <c r="AN28" s="126" t="s">
        <v>112</v>
      </c>
      <c r="AO28" s="95"/>
      <c r="AP28" s="106"/>
      <c r="AQ28" s="106"/>
      <c r="AR28" s="106"/>
      <c r="AS28" s="106"/>
      <c r="AT28" s="107"/>
      <c r="AU28" s="106"/>
      <c r="AV28" s="107"/>
      <c r="AW28" s="106"/>
      <c r="AX28" s="116"/>
      <c r="AY28" s="156"/>
      <c r="AZ28" s="126"/>
      <c r="BA28" s="111"/>
      <c r="BB28" s="112"/>
      <c r="BC28" s="112"/>
      <c r="BD28" s="112"/>
      <c r="BE28" s="112"/>
      <c r="BF28" s="107"/>
      <c r="BG28" s="112"/>
      <c r="BH28" s="107"/>
      <c r="BI28" s="112"/>
      <c r="BJ28" s="113"/>
      <c r="BK28" s="156"/>
      <c r="BL28" s="126"/>
      <c r="BM28" s="105"/>
      <c r="BN28" s="106"/>
      <c r="BO28" s="106"/>
      <c r="BP28" s="106"/>
      <c r="BQ28" s="106"/>
      <c r="BR28" s="107"/>
      <c r="BS28" s="106"/>
      <c r="BT28" s="107"/>
      <c r="BU28" s="106"/>
      <c r="BV28" s="108"/>
      <c r="BW28" s="156"/>
      <c r="BX28" s="126"/>
      <c r="BY28" s="111"/>
      <c r="BZ28" s="112"/>
      <c r="CA28" s="112"/>
      <c r="CB28" s="112"/>
      <c r="CC28" s="112"/>
      <c r="CD28" s="107"/>
      <c r="CE28" s="112"/>
      <c r="CF28" s="107"/>
      <c r="CG28" s="112"/>
      <c r="CH28" s="113"/>
      <c r="CI28" s="114"/>
      <c r="CJ28" s="126"/>
    </row>
    <row r="29" spans="1:88" s="94" customFormat="1" ht="28.5" customHeight="1">
      <c r="A29" s="177">
        <v>18</v>
      </c>
      <c r="B29" s="180" t="s">
        <v>40</v>
      </c>
      <c r="C29" s="181" t="s">
        <v>83</v>
      </c>
      <c r="D29" s="255">
        <f t="shared" si="30"/>
        <v>330</v>
      </c>
      <c r="E29" s="99">
        <f t="shared" si="20"/>
        <v>25</v>
      </c>
      <c r="F29" s="100">
        <f t="shared" si="21"/>
        <v>0</v>
      </c>
      <c r="G29" s="100">
        <f t="shared" si="22"/>
        <v>0</v>
      </c>
      <c r="H29" s="100">
        <f t="shared" si="23"/>
        <v>0</v>
      </c>
      <c r="I29" s="100">
        <f t="shared" si="31"/>
        <v>25</v>
      </c>
      <c r="J29" s="101">
        <f t="shared" si="24"/>
        <v>2</v>
      </c>
      <c r="K29" s="100">
        <f t="shared" si="25"/>
        <v>120</v>
      </c>
      <c r="L29" s="101">
        <f t="shared" si="26"/>
        <v>4</v>
      </c>
      <c r="M29" s="100">
        <f t="shared" si="27"/>
        <v>160</v>
      </c>
      <c r="N29" s="102">
        <f t="shared" si="28"/>
        <v>6</v>
      </c>
      <c r="O29" s="103">
        <f t="shared" si="29"/>
        <v>12</v>
      </c>
      <c r="P29" s="126" t="s">
        <v>112</v>
      </c>
      <c r="Q29" s="105"/>
      <c r="R29" s="106"/>
      <c r="S29" s="106"/>
      <c r="T29" s="106"/>
      <c r="U29" s="106"/>
      <c r="V29" s="107"/>
      <c r="W29" s="106"/>
      <c r="X29" s="107"/>
      <c r="Y29" s="106"/>
      <c r="Z29" s="108"/>
      <c r="AA29" s="156"/>
      <c r="AB29" s="126"/>
      <c r="AC29" s="111"/>
      <c r="AD29" s="112"/>
      <c r="AE29" s="112"/>
      <c r="AF29" s="112"/>
      <c r="AG29" s="112"/>
      <c r="AH29" s="107"/>
      <c r="AI29" s="112"/>
      <c r="AJ29" s="107"/>
      <c r="AK29" s="112"/>
      <c r="AL29" s="113"/>
      <c r="AM29" s="109"/>
      <c r="AN29" s="126"/>
      <c r="AO29" s="95"/>
      <c r="AP29" s="106"/>
      <c r="AQ29" s="106"/>
      <c r="AR29" s="106"/>
      <c r="AS29" s="106"/>
      <c r="AT29" s="107"/>
      <c r="AU29" s="106"/>
      <c r="AV29" s="107"/>
      <c r="AW29" s="106"/>
      <c r="AX29" s="116"/>
      <c r="AY29" s="156"/>
      <c r="AZ29" s="126"/>
      <c r="BA29" s="111"/>
      <c r="BB29" s="112"/>
      <c r="BC29" s="112"/>
      <c r="BD29" s="112"/>
      <c r="BE29" s="112"/>
      <c r="BF29" s="107"/>
      <c r="BG29" s="112"/>
      <c r="BH29" s="107"/>
      <c r="BI29" s="112"/>
      <c r="BJ29" s="113"/>
      <c r="BK29" s="156"/>
      <c r="BL29" s="126"/>
      <c r="BM29" s="105">
        <v>25</v>
      </c>
      <c r="BN29" s="106"/>
      <c r="BO29" s="106"/>
      <c r="BP29" s="106"/>
      <c r="BQ29" s="106">
        <v>25</v>
      </c>
      <c r="BR29" s="107">
        <v>2</v>
      </c>
      <c r="BS29" s="106">
        <v>60</v>
      </c>
      <c r="BT29" s="107">
        <v>2</v>
      </c>
      <c r="BU29" s="106"/>
      <c r="BV29" s="108"/>
      <c r="BW29" s="156">
        <v>4</v>
      </c>
      <c r="BX29" s="126" t="s">
        <v>112</v>
      </c>
      <c r="BY29" s="111"/>
      <c r="BZ29" s="112"/>
      <c r="CA29" s="112"/>
      <c r="CB29" s="112"/>
      <c r="CC29" s="112"/>
      <c r="CD29" s="107"/>
      <c r="CE29" s="112">
        <v>60</v>
      </c>
      <c r="CF29" s="107">
        <v>2</v>
      </c>
      <c r="CG29" s="112">
        <v>160</v>
      </c>
      <c r="CH29" s="113">
        <v>6</v>
      </c>
      <c r="CI29" s="114">
        <v>8</v>
      </c>
      <c r="CJ29" s="126" t="s">
        <v>112</v>
      </c>
    </row>
    <row r="30" spans="1:88" s="94" customFormat="1" ht="28.5" customHeight="1">
      <c r="A30" s="177">
        <v>19</v>
      </c>
      <c r="B30" s="180" t="s">
        <v>41</v>
      </c>
      <c r="C30" s="181" t="s">
        <v>84</v>
      </c>
      <c r="D30" s="255">
        <f t="shared" si="30"/>
        <v>30</v>
      </c>
      <c r="E30" s="99">
        <f t="shared" si="20"/>
        <v>0</v>
      </c>
      <c r="F30" s="100">
        <f t="shared" si="21"/>
        <v>15</v>
      </c>
      <c r="G30" s="100">
        <f t="shared" si="22"/>
        <v>0</v>
      </c>
      <c r="H30" s="100">
        <f t="shared" si="23"/>
        <v>0</v>
      </c>
      <c r="I30" s="100">
        <f t="shared" si="31"/>
        <v>15</v>
      </c>
      <c r="J30" s="101">
        <f t="shared" si="24"/>
        <v>1</v>
      </c>
      <c r="K30" s="100">
        <f t="shared" si="25"/>
        <v>0</v>
      </c>
      <c r="L30" s="101">
        <f t="shared" si="26"/>
        <v>0</v>
      </c>
      <c r="M30" s="100">
        <f t="shared" si="27"/>
        <v>0</v>
      </c>
      <c r="N30" s="102">
        <f t="shared" si="28"/>
        <v>0</v>
      </c>
      <c r="O30" s="103">
        <f t="shared" si="29"/>
        <v>1</v>
      </c>
      <c r="P30" s="126" t="s">
        <v>112</v>
      </c>
      <c r="Q30" s="105"/>
      <c r="R30" s="106"/>
      <c r="S30" s="106"/>
      <c r="T30" s="106"/>
      <c r="U30" s="106"/>
      <c r="V30" s="107"/>
      <c r="W30" s="106"/>
      <c r="X30" s="107"/>
      <c r="Y30" s="106"/>
      <c r="Z30" s="108"/>
      <c r="AA30" s="156"/>
      <c r="AB30" s="126"/>
      <c r="AC30" s="122"/>
      <c r="AD30" s="100">
        <v>15</v>
      </c>
      <c r="AE30" s="100"/>
      <c r="AF30" s="100"/>
      <c r="AG30" s="100">
        <v>15</v>
      </c>
      <c r="AH30" s="107">
        <v>1</v>
      </c>
      <c r="AI30" s="112"/>
      <c r="AJ30" s="107"/>
      <c r="AK30" s="112"/>
      <c r="AL30" s="113"/>
      <c r="AM30" s="109">
        <v>1</v>
      </c>
      <c r="AN30" s="126" t="s">
        <v>112</v>
      </c>
      <c r="AO30" s="95"/>
      <c r="AP30" s="106"/>
      <c r="AQ30" s="106"/>
      <c r="AR30" s="106"/>
      <c r="AS30" s="106"/>
      <c r="AT30" s="107"/>
      <c r="AU30" s="106"/>
      <c r="AV30" s="107"/>
      <c r="AW30" s="106"/>
      <c r="AX30" s="116"/>
      <c r="AY30" s="156"/>
      <c r="AZ30" s="126"/>
      <c r="BA30" s="122"/>
      <c r="BB30" s="100"/>
      <c r="BC30" s="100"/>
      <c r="BD30" s="100"/>
      <c r="BE30" s="100"/>
      <c r="BF30" s="107"/>
      <c r="BG30" s="112"/>
      <c r="BH30" s="107"/>
      <c r="BI30" s="112"/>
      <c r="BJ30" s="113"/>
      <c r="BK30" s="156"/>
      <c r="BL30" s="126"/>
      <c r="BM30" s="105"/>
      <c r="BN30" s="106"/>
      <c r="BO30" s="106"/>
      <c r="BP30" s="106"/>
      <c r="BQ30" s="106"/>
      <c r="BR30" s="107"/>
      <c r="BS30" s="106"/>
      <c r="BT30" s="107"/>
      <c r="BU30" s="106"/>
      <c r="BV30" s="108"/>
      <c r="BW30" s="156"/>
      <c r="BX30" s="126"/>
      <c r="BY30" s="122"/>
      <c r="BZ30" s="100"/>
      <c r="CA30" s="100"/>
      <c r="CB30" s="100"/>
      <c r="CC30" s="100"/>
      <c r="CD30" s="107"/>
      <c r="CE30" s="112"/>
      <c r="CF30" s="107"/>
      <c r="CG30" s="112"/>
      <c r="CH30" s="113"/>
      <c r="CI30" s="114"/>
      <c r="CJ30" s="126"/>
    </row>
    <row r="31" spans="1:88" s="94" customFormat="1" ht="28.5" customHeight="1">
      <c r="A31" s="177">
        <v>20</v>
      </c>
      <c r="B31" s="178" t="s">
        <v>113</v>
      </c>
      <c r="C31" s="181" t="s">
        <v>106</v>
      </c>
      <c r="D31" s="255">
        <f t="shared" si="30"/>
        <v>30</v>
      </c>
      <c r="E31" s="99">
        <f t="shared" si="20"/>
        <v>15</v>
      </c>
      <c r="F31" s="100">
        <f t="shared" si="21"/>
        <v>0</v>
      </c>
      <c r="G31" s="100">
        <f t="shared" si="22"/>
        <v>0</v>
      </c>
      <c r="H31" s="100">
        <f t="shared" si="23"/>
        <v>0</v>
      </c>
      <c r="I31" s="100">
        <f t="shared" si="31"/>
        <v>15</v>
      </c>
      <c r="J31" s="101">
        <f t="shared" si="24"/>
        <v>1</v>
      </c>
      <c r="K31" s="100">
        <f t="shared" si="25"/>
        <v>0</v>
      </c>
      <c r="L31" s="101">
        <f t="shared" si="26"/>
        <v>0</v>
      </c>
      <c r="M31" s="100">
        <f t="shared" si="27"/>
        <v>0</v>
      </c>
      <c r="N31" s="102">
        <f t="shared" si="28"/>
        <v>0</v>
      </c>
      <c r="O31" s="103">
        <f t="shared" si="29"/>
        <v>1</v>
      </c>
      <c r="P31" s="126" t="s">
        <v>112</v>
      </c>
      <c r="Q31" s="105"/>
      <c r="R31" s="106"/>
      <c r="S31" s="106"/>
      <c r="T31" s="106"/>
      <c r="U31" s="106"/>
      <c r="V31" s="107"/>
      <c r="W31" s="106"/>
      <c r="X31" s="107"/>
      <c r="Y31" s="106"/>
      <c r="Z31" s="108"/>
      <c r="AA31" s="156"/>
      <c r="AB31" s="126"/>
      <c r="AC31" s="122"/>
      <c r="AD31" s="100"/>
      <c r="AE31" s="100"/>
      <c r="AF31" s="100"/>
      <c r="AG31" s="100"/>
      <c r="AH31" s="107"/>
      <c r="AI31" s="112"/>
      <c r="AJ31" s="107"/>
      <c r="AK31" s="112"/>
      <c r="AL31" s="113"/>
      <c r="AM31" s="109"/>
      <c r="AN31" s="126"/>
      <c r="AO31" s="95"/>
      <c r="AP31" s="106"/>
      <c r="AQ31" s="106"/>
      <c r="AR31" s="106"/>
      <c r="AS31" s="106"/>
      <c r="AT31" s="107"/>
      <c r="AU31" s="106"/>
      <c r="AV31" s="107"/>
      <c r="AW31" s="106"/>
      <c r="AX31" s="116"/>
      <c r="AY31" s="156"/>
      <c r="AZ31" s="126"/>
      <c r="BA31" s="111">
        <v>15</v>
      </c>
      <c r="BB31" s="236"/>
      <c r="BC31" s="236"/>
      <c r="BD31" s="236"/>
      <c r="BE31" s="236">
        <v>15</v>
      </c>
      <c r="BF31" s="227">
        <v>1</v>
      </c>
      <c r="BG31" s="236"/>
      <c r="BH31" s="227"/>
      <c r="BI31" s="236"/>
      <c r="BJ31" s="228"/>
      <c r="BK31" s="243">
        <v>1</v>
      </c>
      <c r="BL31" s="126" t="s">
        <v>112</v>
      </c>
      <c r="BM31" s="105"/>
      <c r="BN31" s="106"/>
      <c r="BO31" s="106"/>
      <c r="BP31" s="106"/>
      <c r="BQ31" s="106"/>
      <c r="BR31" s="107"/>
      <c r="BS31" s="106"/>
      <c r="BT31" s="107"/>
      <c r="BU31" s="106"/>
      <c r="BV31" s="108"/>
      <c r="BW31" s="156"/>
      <c r="BX31" s="126"/>
      <c r="BY31" s="122"/>
      <c r="BZ31" s="100"/>
      <c r="CA31" s="100"/>
      <c r="CB31" s="100"/>
      <c r="CC31" s="100"/>
      <c r="CD31" s="107"/>
      <c r="CE31" s="112"/>
      <c r="CF31" s="107"/>
      <c r="CG31" s="112"/>
      <c r="CH31" s="113"/>
      <c r="CI31" s="114"/>
      <c r="CJ31" s="126"/>
    </row>
    <row r="32" spans="1:88" s="94" customFormat="1" ht="28.5" customHeight="1">
      <c r="A32" s="177">
        <v>21</v>
      </c>
      <c r="B32" s="178" t="s">
        <v>42</v>
      </c>
      <c r="C32" s="181" t="s">
        <v>85</v>
      </c>
      <c r="D32" s="255">
        <f t="shared" si="30"/>
        <v>50</v>
      </c>
      <c r="E32" s="99">
        <f t="shared" si="20"/>
        <v>15</v>
      </c>
      <c r="F32" s="100">
        <f t="shared" si="21"/>
        <v>0</v>
      </c>
      <c r="G32" s="100">
        <f t="shared" si="22"/>
        <v>20</v>
      </c>
      <c r="H32" s="100">
        <f t="shared" si="23"/>
        <v>0</v>
      </c>
      <c r="I32" s="100">
        <f t="shared" si="31"/>
        <v>15</v>
      </c>
      <c r="J32" s="101">
        <f t="shared" si="24"/>
        <v>2</v>
      </c>
      <c r="K32" s="100">
        <f t="shared" si="25"/>
        <v>0</v>
      </c>
      <c r="L32" s="101">
        <f t="shared" si="26"/>
        <v>0</v>
      </c>
      <c r="M32" s="100">
        <f t="shared" si="27"/>
        <v>0</v>
      </c>
      <c r="N32" s="102">
        <f t="shared" si="28"/>
        <v>0</v>
      </c>
      <c r="O32" s="103">
        <f t="shared" si="29"/>
        <v>2</v>
      </c>
      <c r="P32" s="115" t="s">
        <v>59</v>
      </c>
      <c r="Q32" s="154"/>
      <c r="R32" s="155"/>
      <c r="S32" s="155"/>
      <c r="T32" s="155"/>
      <c r="U32" s="155"/>
      <c r="V32" s="107"/>
      <c r="W32" s="106"/>
      <c r="X32" s="107"/>
      <c r="Y32" s="106"/>
      <c r="Z32" s="108"/>
      <c r="AA32" s="156"/>
      <c r="AB32" s="117"/>
      <c r="AC32" s="122">
        <v>15</v>
      </c>
      <c r="AD32" s="100"/>
      <c r="AE32" s="100">
        <v>20</v>
      </c>
      <c r="AF32" s="100"/>
      <c r="AG32" s="100">
        <v>15</v>
      </c>
      <c r="AH32" s="107">
        <v>2</v>
      </c>
      <c r="AI32" s="112"/>
      <c r="AJ32" s="107"/>
      <c r="AK32" s="112"/>
      <c r="AL32" s="113"/>
      <c r="AM32" s="109">
        <v>2</v>
      </c>
      <c r="AN32" s="237" t="s">
        <v>59</v>
      </c>
      <c r="AO32" s="157"/>
      <c r="AP32" s="155"/>
      <c r="AQ32" s="155"/>
      <c r="AR32" s="155"/>
      <c r="AS32" s="155"/>
      <c r="AT32" s="107"/>
      <c r="AU32" s="106"/>
      <c r="AV32" s="107"/>
      <c r="AW32" s="106"/>
      <c r="AX32" s="116"/>
      <c r="AY32" s="156"/>
      <c r="AZ32" s="117"/>
      <c r="BA32" s="122"/>
      <c r="BB32" s="100"/>
      <c r="BC32" s="100"/>
      <c r="BD32" s="100"/>
      <c r="BE32" s="100"/>
      <c r="BF32" s="107"/>
      <c r="BG32" s="112"/>
      <c r="BH32" s="107"/>
      <c r="BI32" s="112"/>
      <c r="BJ32" s="113"/>
      <c r="BK32" s="156"/>
      <c r="BL32" s="247"/>
      <c r="BM32" s="154"/>
      <c r="BN32" s="155"/>
      <c r="BO32" s="155"/>
      <c r="BP32" s="155"/>
      <c r="BQ32" s="155"/>
      <c r="BR32" s="107"/>
      <c r="BS32" s="106"/>
      <c r="BT32" s="107"/>
      <c r="BU32" s="106"/>
      <c r="BV32" s="108"/>
      <c r="BW32" s="156"/>
      <c r="BX32" s="117"/>
      <c r="BY32" s="122"/>
      <c r="BZ32" s="100"/>
      <c r="CA32" s="100"/>
      <c r="CB32" s="100"/>
      <c r="CC32" s="100"/>
      <c r="CD32" s="107"/>
      <c r="CE32" s="112"/>
      <c r="CF32" s="107"/>
      <c r="CG32" s="112"/>
      <c r="CH32" s="113"/>
      <c r="CI32" s="114"/>
      <c r="CJ32" s="117"/>
    </row>
    <row r="33" spans="1:88" s="94" customFormat="1" ht="30.75" customHeight="1">
      <c r="A33" s="177">
        <v>22</v>
      </c>
      <c r="B33" s="180" t="s">
        <v>102</v>
      </c>
      <c r="C33" s="181" t="s">
        <v>107</v>
      </c>
      <c r="D33" s="255">
        <f t="shared" si="30"/>
        <v>30</v>
      </c>
      <c r="E33" s="99">
        <f t="shared" si="20"/>
        <v>15</v>
      </c>
      <c r="F33" s="100">
        <f t="shared" si="21"/>
        <v>0</v>
      </c>
      <c r="G33" s="100">
        <f t="shared" si="22"/>
        <v>0</v>
      </c>
      <c r="H33" s="100">
        <f t="shared" si="23"/>
        <v>0</v>
      </c>
      <c r="I33" s="100">
        <f t="shared" si="31"/>
        <v>15</v>
      </c>
      <c r="J33" s="101">
        <f t="shared" si="24"/>
        <v>1</v>
      </c>
      <c r="K33" s="100">
        <f t="shared" si="25"/>
        <v>0</v>
      </c>
      <c r="L33" s="101">
        <f t="shared" si="26"/>
        <v>0</v>
      </c>
      <c r="M33" s="100">
        <f t="shared" si="27"/>
        <v>0</v>
      </c>
      <c r="N33" s="102">
        <f t="shared" si="28"/>
        <v>0</v>
      </c>
      <c r="O33" s="103">
        <f t="shared" si="29"/>
        <v>1</v>
      </c>
      <c r="P33" s="126" t="s">
        <v>112</v>
      </c>
      <c r="Q33" s="105"/>
      <c r="R33" s="106"/>
      <c r="S33" s="106"/>
      <c r="T33" s="106"/>
      <c r="U33" s="106"/>
      <c r="V33" s="107"/>
      <c r="W33" s="106"/>
      <c r="X33" s="107"/>
      <c r="Y33" s="106"/>
      <c r="Z33" s="108"/>
      <c r="AA33" s="156"/>
      <c r="AB33" s="126"/>
      <c r="AC33" s="111">
        <v>15</v>
      </c>
      <c r="AD33" s="112"/>
      <c r="AE33" s="112"/>
      <c r="AF33" s="112"/>
      <c r="AG33" s="112">
        <v>15</v>
      </c>
      <c r="AH33" s="107">
        <v>1</v>
      </c>
      <c r="AI33" s="112"/>
      <c r="AJ33" s="107"/>
      <c r="AK33" s="112"/>
      <c r="AL33" s="113"/>
      <c r="AM33" s="109">
        <v>1</v>
      </c>
      <c r="AN33" s="126" t="s">
        <v>112</v>
      </c>
      <c r="AO33" s="95"/>
      <c r="AP33" s="106"/>
      <c r="AQ33" s="106"/>
      <c r="AR33" s="106"/>
      <c r="AS33" s="106"/>
      <c r="AT33" s="107"/>
      <c r="AU33" s="106"/>
      <c r="AV33" s="107"/>
      <c r="AW33" s="106"/>
      <c r="AX33" s="116"/>
      <c r="AY33" s="156"/>
      <c r="AZ33" s="126"/>
      <c r="BA33" s="111"/>
      <c r="BB33" s="112"/>
      <c r="BC33" s="112"/>
      <c r="BD33" s="112"/>
      <c r="BE33" s="112"/>
      <c r="BF33" s="107"/>
      <c r="BG33" s="112"/>
      <c r="BH33" s="107"/>
      <c r="BI33" s="112"/>
      <c r="BJ33" s="113"/>
      <c r="BK33" s="156"/>
      <c r="BL33" s="247"/>
      <c r="BM33" s="105"/>
      <c r="BN33" s="106"/>
      <c r="BO33" s="106"/>
      <c r="BP33" s="106"/>
      <c r="BQ33" s="106"/>
      <c r="BR33" s="107"/>
      <c r="BS33" s="106"/>
      <c r="BT33" s="107"/>
      <c r="BU33" s="106"/>
      <c r="BV33" s="108"/>
      <c r="BW33" s="156"/>
      <c r="BX33" s="126"/>
      <c r="BY33" s="111"/>
      <c r="BZ33" s="112"/>
      <c r="CA33" s="112"/>
      <c r="CB33" s="112"/>
      <c r="CC33" s="112"/>
      <c r="CD33" s="107"/>
      <c r="CE33" s="112"/>
      <c r="CF33" s="107"/>
      <c r="CG33" s="112"/>
      <c r="CH33" s="113"/>
      <c r="CI33" s="114"/>
      <c r="CJ33" s="127"/>
    </row>
    <row r="34" spans="1:88" s="94" customFormat="1" ht="28.5" customHeight="1">
      <c r="A34" s="177">
        <v>23</v>
      </c>
      <c r="B34" s="180" t="s">
        <v>117</v>
      </c>
      <c r="C34" s="181" t="s">
        <v>130</v>
      </c>
      <c r="D34" s="255">
        <f t="shared" si="30"/>
        <v>30</v>
      </c>
      <c r="E34" s="99">
        <f t="shared" si="20"/>
        <v>15</v>
      </c>
      <c r="F34" s="100">
        <f t="shared" si="21"/>
        <v>0</v>
      </c>
      <c r="G34" s="100">
        <f t="shared" si="22"/>
        <v>0</v>
      </c>
      <c r="H34" s="100">
        <f t="shared" si="23"/>
        <v>0</v>
      </c>
      <c r="I34" s="100">
        <f t="shared" si="31"/>
        <v>15</v>
      </c>
      <c r="J34" s="101">
        <f t="shared" si="24"/>
        <v>1</v>
      </c>
      <c r="K34" s="100">
        <f t="shared" si="25"/>
        <v>0</v>
      </c>
      <c r="L34" s="101">
        <f t="shared" si="26"/>
        <v>0</v>
      </c>
      <c r="M34" s="100">
        <f t="shared" si="27"/>
        <v>0</v>
      </c>
      <c r="N34" s="102">
        <f t="shared" si="28"/>
        <v>0</v>
      </c>
      <c r="O34" s="103">
        <f t="shared" si="29"/>
        <v>1</v>
      </c>
      <c r="P34" s="126" t="s">
        <v>112</v>
      </c>
      <c r="Q34" s="105"/>
      <c r="R34" s="106"/>
      <c r="S34" s="106"/>
      <c r="T34" s="106"/>
      <c r="U34" s="106"/>
      <c r="V34" s="107"/>
      <c r="W34" s="106"/>
      <c r="X34" s="107"/>
      <c r="Y34" s="106"/>
      <c r="Z34" s="108"/>
      <c r="AA34" s="103"/>
      <c r="AB34" s="126"/>
      <c r="AC34" s="111"/>
      <c r="AD34" s="112"/>
      <c r="AE34" s="112"/>
      <c r="AF34" s="112"/>
      <c r="AG34" s="112"/>
      <c r="AH34" s="107"/>
      <c r="AI34" s="112"/>
      <c r="AJ34" s="107"/>
      <c r="AK34" s="112"/>
      <c r="AL34" s="113"/>
      <c r="AM34" s="114"/>
      <c r="AN34" s="127"/>
      <c r="AO34" s="95">
        <v>15</v>
      </c>
      <c r="AP34" s="106"/>
      <c r="AQ34" s="106"/>
      <c r="AR34" s="106"/>
      <c r="AS34" s="106">
        <v>15</v>
      </c>
      <c r="AT34" s="107">
        <v>1</v>
      </c>
      <c r="AU34" s="106"/>
      <c r="AV34" s="107"/>
      <c r="AW34" s="106"/>
      <c r="AX34" s="116"/>
      <c r="AY34" s="103">
        <v>1</v>
      </c>
      <c r="AZ34" s="126" t="s">
        <v>112</v>
      </c>
      <c r="BA34" s="111"/>
      <c r="BB34" s="112"/>
      <c r="BC34" s="112"/>
      <c r="BD34" s="112"/>
      <c r="BE34" s="112"/>
      <c r="BF34" s="107"/>
      <c r="BG34" s="112"/>
      <c r="BH34" s="107"/>
      <c r="BI34" s="112"/>
      <c r="BJ34" s="113"/>
      <c r="BK34" s="156"/>
      <c r="BL34" s="247"/>
      <c r="BM34" s="105"/>
      <c r="BN34" s="106"/>
      <c r="BO34" s="106"/>
      <c r="BP34" s="106"/>
      <c r="BQ34" s="106"/>
      <c r="BR34" s="107"/>
      <c r="BS34" s="106"/>
      <c r="BT34" s="107"/>
      <c r="BU34" s="106"/>
      <c r="BV34" s="108"/>
      <c r="BW34" s="103"/>
      <c r="BX34" s="126"/>
      <c r="BY34" s="111"/>
      <c r="BZ34" s="112"/>
      <c r="CA34" s="112"/>
      <c r="CB34" s="112"/>
      <c r="CC34" s="112"/>
      <c r="CD34" s="107"/>
      <c r="CE34" s="112"/>
      <c r="CF34" s="107"/>
      <c r="CG34" s="112"/>
      <c r="CH34" s="113"/>
      <c r="CI34" s="114"/>
      <c r="CJ34" s="127"/>
    </row>
    <row r="35" spans="1:88" s="94" customFormat="1" ht="56.25" customHeight="1" thickBot="1">
      <c r="A35" s="219">
        <v>24</v>
      </c>
      <c r="B35" s="272" t="s">
        <v>137</v>
      </c>
      <c r="C35" s="273" t="s">
        <v>136</v>
      </c>
      <c r="D35" s="255">
        <f t="shared" si="30"/>
        <v>30</v>
      </c>
      <c r="E35" s="133">
        <f t="shared" si="20"/>
        <v>0</v>
      </c>
      <c r="F35" s="240">
        <f>R35+AD35+AP35+BB35+BN35+BZ35</f>
        <v>20</v>
      </c>
      <c r="G35" s="134">
        <f t="shared" si="22"/>
        <v>0</v>
      </c>
      <c r="H35" s="134">
        <f t="shared" si="23"/>
        <v>0</v>
      </c>
      <c r="I35" s="134">
        <f t="shared" si="31"/>
        <v>10</v>
      </c>
      <c r="J35" s="135">
        <f t="shared" si="24"/>
        <v>1</v>
      </c>
      <c r="K35" s="134">
        <f t="shared" si="25"/>
        <v>0</v>
      </c>
      <c r="L35" s="135">
        <f t="shared" si="26"/>
        <v>0</v>
      </c>
      <c r="M35" s="134">
        <f t="shared" si="27"/>
        <v>0</v>
      </c>
      <c r="N35" s="136">
        <f t="shared" si="28"/>
        <v>0</v>
      </c>
      <c r="O35" s="137">
        <f t="shared" si="29"/>
        <v>1</v>
      </c>
      <c r="P35" s="170" t="s">
        <v>112</v>
      </c>
      <c r="Q35" s="161"/>
      <c r="R35" s="162"/>
      <c r="S35" s="162"/>
      <c r="T35" s="162"/>
      <c r="U35" s="162"/>
      <c r="V35" s="163"/>
      <c r="W35" s="162"/>
      <c r="X35" s="163"/>
      <c r="Y35" s="162"/>
      <c r="Z35" s="164"/>
      <c r="AA35" s="137"/>
      <c r="AB35" s="138"/>
      <c r="AC35" s="165"/>
      <c r="AD35" s="166"/>
      <c r="AE35" s="166"/>
      <c r="AF35" s="166"/>
      <c r="AG35" s="166"/>
      <c r="AH35" s="163"/>
      <c r="AI35" s="166"/>
      <c r="AJ35" s="163"/>
      <c r="AK35" s="166"/>
      <c r="AL35" s="141"/>
      <c r="AM35" s="167"/>
      <c r="AN35" s="168"/>
      <c r="AO35" s="129"/>
      <c r="AP35" s="162"/>
      <c r="AQ35" s="162"/>
      <c r="AR35" s="162"/>
      <c r="AS35" s="162"/>
      <c r="AT35" s="163"/>
      <c r="AU35" s="162"/>
      <c r="AV35" s="163"/>
      <c r="AW35" s="162"/>
      <c r="AX35" s="169"/>
      <c r="AY35" s="137"/>
      <c r="AZ35" s="170"/>
      <c r="BA35" s="165"/>
      <c r="BB35" s="166">
        <v>20</v>
      </c>
      <c r="BC35" s="166"/>
      <c r="BD35" s="166"/>
      <c r="BE35" s="166">
        <v>10</v>
      </c>
      <c r="BF35" s="163">
        <v>1</v>
      </c>
      <c r="BG35" s="166"/>
      <c r="BH35" s="163"/>
      <c r="BI35" s="166"/>
      <c r="BJ35" s="141"/>
      <c r="BK35" s="137">
        <v>1</v>
      </c>
      <c r="BL35" s="250" t="s">
        <v>112</v>
      </c>
      <c r="BM35" s="161"/>
      <c r="BN35" s="162"/>
      <c r="BO35" s="162"/>
      <c r="BP35" s="162"/>
      <c r="BQ35" s="162"/>
      <c r="BR35" s="163"/>
      <c r="BS35" s="162"/>
      <c r="BT35" s="163"/>
      <c r="BU35" s="162"/>
      <c r="BV35" s="164"/>
      <c r="BW35" s="137"/>
      <c r="BX35" s="170"/>
      <c r="BY35" s="165"/>
      <c r="BZ35" s="166"/>
      <c r="CA35" s="166"/>
      <c r="CB35" s="166"/>
      <c r="CC35" s="166"/>
      <c r="CD35" s="163"/>
      <c r="CE35" s="166"/>
      <c r="CF35" s="163"/>
      <c r="CG35" s="166"/>
      <c r="CH35" s="141"/>
      <c r="CI35" s="167"/>
      <c r="CJ35" s="168"/>
    </row>
    <row r="36" spans="1:88" s="94" customFormat="1" ht="30" customHeight="1" thickBot="1">
      <c r="A36" s="148" t="s">
        <v>37</v>
      </c>
      <c r="B36" s="450" t="s">
        <v>135</v>
      </c>
      <c r="C36" s="451"/>
      <c r="D36" s="149">
        <f>SUM(D37:D58)</f>
        <v>2700</v>
      </c>
      <c r="E36" s="148">
        <f t="shared" ref="E36:O36" si="32">SUM(E37:E58)</f>
        <v>510</v>
      </c>
      <c r="F36" s="150">
        <f t="shared" si="32"/>
        <v>15</v>
      </c>
      <c r="G36" s="150">
        <f t="shared" si="32"/>
        <v>20</v>
      </c>
      <c r="H36" s="150">
        <f t="shared" si="32"/>
        <v>40</v>
      </c>
      <c r="I36" s="150">
        <f t="shared" si="32"/>
        <v>315</v>
      </c>
      <c r="J36" s="150">
        <f>SUM(J37:J58)</f>
        <v>34</v>
      </c>
      <c r="K36" s="150">
        <f t="shared" si="32"/>
        <v>880</v>
      </c>
      <c r="L36" s="150">
        <f>SUM(L37:L58)</f>
        <v>33</v>
      </c>
      <c r="M36" s="150">
        <f t="shared" si="32"/>
        <v>920</v>
      </c>
      <c r="N36" s="151">
        <f>SUM(N37:N58)</f>
        <v>36</v>
      </c>
      <c r="O36" s="148">
        <f t="shared" si="32"/>
        <v>103</v>
      </c>
      <c r="P36" s="151">
        <f>COUNTIF(P37:P58,"E")</f>
        <v>10</v>
      </c>
      <c r="Q36" s="152">
        <f>SUM(Q37:Q58)</f>
        <v>15</v>
      </c>
      <c r="R36" s="150">
        <f t="shared" ref="R36:AA36" si="33">SUM(R37:R58)</f>
        <v>0</v>
      </c>
      <c r="S36" s="150">
        <f t="shared" si="33"/>
        <v>20</v>
      </c>
      <c r="T36" s="150">
        <f t="shared" si="33"/>
        <v>0</v>
      </c>
      <c r="U36" s="150">
        <f t="shared" si="33"/>
        <v>15</v>
      </c>
      <c r="V36" s="150">
        <f t="shared" si="33"/>
        <v>2</v>
      </c>
      <c r="W36" s="150">
        <f t="shared" si="33"/>
        <v>0</v>
      </c>
      <c r="X36" s="150">
        <f t="shared" si="33"/>
        <v>0</v>
      </c>
      <c r="Y36" s="150">
        <f t="shared" si="33"/>
        <v>0</v>
      </c>
      <c r="Z36" s="153">
        <f t="shared" si="33"/>
        <v>0</v>
      </c>
      <c r="AA36" s="148">
        <f t="shared" si="33"/>
        <v>2</v>
      </c>
      <c r="AB36" s="151">
        <f>COUNTIF(AB37:AB58,"E")</f>
        <v>0</v>
      </c>
      <c r="AC36" s="152">
        <f>SUM(AC37:AC58)</f>
        <v>0</v>
      </c>
      <c r="AD36" s="150">
        <f t="shared" ref="AD36:AM36" si="34">SUM(AD37:AD58)</f>
        <v>0</v>
      </c>
      <c r="AE36" s="150">
        <f t="shared" si="34"/>
        <v>0</v>
      </c>
      <c r="AF36" s="150">
        <f t="shared" si="34"/>
        <v>0</v>
      </c>
      <c r="AG36" s="150">
        <f t="shared" si="34"/>
        <v>0</v>
      </c>
      <c r="AH36" s="150">
        <f t="shared" si="34"/>
        <v>0</v>
      </c>
      <c r="AI36" s="150">
        <f t="shared" si="34"/>
        <v>0</v>
      </c>
      <c r="AJ36" s="150">
        <f t="shared" si="34"/>
        <v>0</v>
      </c>
      <c r="AK36" s="150">
        <f t="shared" si="34"/>
        <v>0</v>
      </c>
      <c r="AL36" s="153">
        <f t="shared" si="34"/>
        <v>0</v>
      </c>
      <c r="AM36" s="148">
        <f t="shared" si="34"/>
        <v>0</v>
      </c>
      <c r="AN36" s="151">
        <f>COUNTIF(AN37:AN58,"E")</f>
        <v>0</v>
      </c>
      <c r="AO36" s="148">
        <f>SUM(AO37:AO58)</f>
        <v>230</v>
      </c>
      <c r="AP36" s="150">
        <f t="shared" ref="AP36:AY36" si="35">SUM(AP37:AP58)</f>
        <v>15</v>
      </c>
      <c r="AQ36" s="150">
        <f t="shared" si="35"/>
        <v>0</v>
      </c>
      <c r="AR36" s="150">
        <f t="shared" si="35"/>
        <v>0</v>
      </c>
      <c r="AS36" s="150">
        <f t="shared" si="35"/>
        <v>160</v>
      </c>
      <c r="AT36" s="150">
        <f t="shared" si="35"/>
        <v>13</v>
      </c>
      <c r="AU36" s="150">
        <f t="shared" si="35"/>
        <v>320</v>
      </c>
      <c r="AV36" s="150">
        <f t="shared" si="35"/>
        <v>13</v>
      </c>
      <c r="AW36" s="150">
        <f t="shared" si="35"/>
        <v>40</v>
      </c>
      <c r="AX36" s="151">
        <f t="shared" si="35"/>
        <v>2</v>
      </c>
      <c r="AY36" s="148">
        <f t="shared" si="35"/>
        <v>28</v>
      </c>
      <c r="AZ36" s="151">
        <f>COUNTIF(AZ37:AZ58,"E")</f>
        <v>2</v>
      </c>
      <c r="BA36" s="152">
        <f>SUM(BA37:BA58)</f>
        <v>75</v>
      </c>
      <c r="BB36" s="150">
        <f t="shared" ref="BB36:BK36" si="36">SUM(BB37:BB58)</f>
        <v>0</v>
      </c>
      <c r="BC36" s="150">
        <f t="shared" si="36"/>
        <v>0</v>
      </c>
      <c r="BD36" s="150">
        <f t="shared" si="36"/>
        <v>0</v>
      </c>
      <c r="BE36" s="150">
        <f t="shared" si="36"/>
        <v>15</v>
      </c>
      <c r="BF36" s="150">
        <f t="shared" si="36"/>
        <v>3</v>
      </c>
      <c r="BG36" s="150">
        <f t="shared" si="36"/>
        <v>240</v>
      </c>
      <c r="BH36" s="150">
        <f t="shared" si="36"/>
        <v>7</v>
      </c>
      <c r="BI36" s="150">
        <f t="shared" si="36"/>
        <v>400</v>
      </c>
      <c r="BJ36" s="153">
        <f t="shared" si="36"/>
        <v>15</v>
      </c>
      <c r="BK36" s="148">
        <f t="shared" si="36"/>
        <v>25</v>
      </c>
      <c r="BL36" s="151">
        <f>COUNTIF(BL37:BL58,"E")</f>
        <v>3</v>
      </c>
      <c r="BM36" s="152">
        <f>SUM(BM37:BM58)</f>
        <v>190</v>
      </c>
      <c r="BN36" s="150">
        <f t="shared" ref="BN36:BW36" si="37">SUM(BN37:BN58)</f>
        <v>0</v>
      </c>
      <c r="BO36" s="150">
        <f t="shared" si="37"/>
        <v>0</v>
      </c>
      <c r="BP36" s="150">
        <f t="shared" si="37"/>
        <v>20</v>
      </c>
      <c r="BQ36" s="150">
        <f t="shared" si="37"/>
        <v>125</v>
      </c>
      <c r="BR36" s="150">
        <f t="shared" si="37"/>
        <v>13</v>
      </c>
      <c r="BS36" s="150">
        <f t="shared" si="37"/>
        <v>320</v>
      </c>
      <c r="BT36" s="150">
        <f t="shared" si="37"/>
        <v>13</v>
      </c>
      <c r="BU36" s="150">
        <f t="shared" si="37"/>
        <v>0</v>
      </c>
      <c r="BV36" s="153">
        <f t="shared" si="37"/>
        <v>0</v>
      </c>
      <c r="BW36" s="148">
        <f t="shared" si="37"/>
        <v>26</v>
      </c>
      <c r="BX36" s="151">
        <f>COUNTIF(BX37:BX58,"E")</f>
        <v>5</v>
      </c>
      <c r="BY36" s="152">
        <f>SUM(BY37:BY58)</f>
        <v>0</v>
      </c>
      <c r="BZ36" s="150">
        <f t="shared" ref="BZ36:CI36" si="38">SUM(BZ37:BZ58)</f>
        <v>0</v>
      </c>
      <c r="CA36" s="150">
        <f t="shared" si="38"/>
        <v>0</v>
      </c>
      <c r="CB36" s="150">
        <f t="shared" si="38"/>
        <v>20</v>
      </c>
      <c r="CC36" s="150">
        <f t="shared" si="38"/>
        <v>0</v>
      </c>
      <c r="CD36" s="150">
        <f t="shared" si="38"/>
        <v>3</v>
      </c>
      <c r="CE36" s="150">
        <f t="shared" si="38"/>
        <v>0</v>
      </c>
      <c r="CF36" s="150">
        <f t="shared" si="38"/>
        <v>0</v>
      </c>
      <c r="CG36" s="150">
        <f t="shared" si="38"/>
        <v>480</v>
      </c>
      <c r="CH36" s="153">
        <f t="shared" si="38"/>
        <v>19</v>
      </c>
      <c r="CI36" s="148">
        <f t="shared" si="38"/>
        <v>22</v>
      </c>
      <c r="CJ36" s="151">
        <f>COUNTIF(CJ37:CJ58,"E")</f>
        <v>0</v>
      </c>
    </row>
    <row r="37" spans="1:88" s="94" customFormat="1" ht="27.75" customHeight="1">
      <c r="A37" s="411">
        <v>25</v>
      </c>
      <c r="B37" s="223" t="s">
        <v>47</v>
      </c>
      <c r="C37" s="443" t="s">
        <v>86</v>
      </c>
      <c r="D37" s="448">
        <f>SUM(M37+K37+I37+H37+F37+E37)</f>
        <v>375</v>
      </c>
      <c r="E37" s="415">
        <f>Q37+AC37+AO37+AO38+BA37+BA38+BM37+BY37</f>
        <v>65</v>
      </c>
      <c r="F37" s="413">
        <f>R37+R38+AD37+AD38+AP37+AP38+BB37+BB38+BN37+BN38+BZ37+BZ38</f>
        <v>0</v>
      </c>
      <c r="G37" s="413">
        <f>S37+S38+AE37+AE38+AQ37+AQ38+BC37+BC38+BO37+BO38+CA37+CA38</f>
        <v>0</v>
      </c>
      <c r="H37" s="413">
        <f>T37+T38+AF37+AF38+AR37+AR38+BD37+BD38+BP37+BP38+CB37+CB38</f>
        <v>0</v>
      </c>
      <c r="I37" s="413">
        <f>U37+U38+AG37+AG38+AS37+AS38+BE37+BE38+BQ37+BQ38+CC37+CC38</f>
        <v>30</v>
      </c>
      <c r="J37" s="375">
        <f>V37+AH37+AT37+BF37+BR37+CD37</f>
        <v>3</v>
      </c>
      <c r="K37" s="413">
        <f>W37+W38+AI37+AI38+AU37+BG37+BS37+CE37</f>
        <v>120</v>
      </c>
      <c r="L37" s="375">
        <f>X37+AJ37+AV37+BH37+BT37+CF37</f>
        <v>4</v>
      </c>
      <c r="M37" s="413">
        <f>Y37+Y38+AK37+AK38+AW37+BI37+BU37+CG37</f>
        <v>160</v>
      </c>
      <c r="N37" s="382">
        <f>Z37+AL37+AX37+BJ37+BV37+CH37</f>
        <v>6</v>
      </c>
      <c r="O37" s="446">
        <f>AA38+AA37+AM37+AM38+AY37+BK37+BW37+CI37</f>
        <v>13</v>
      </c>
      <c r="P37" s="428" t="s">
        <v>59</v>
      </c>
      <c r="Q37" s="431"/>
      <c r="R37" s="430"/>
      <c r="S37" s="430"/>
      <c r="T37" s="430"/>
      <c r="U37" s="430"/>
      <c r="V37" s="409"/>
      <c r="W37" s="430"/>
      <c r="X37" s="409"/>
      <c r="Y37" s="430"/>
      <c r="Z37" s="435"/>
      <c r="AA37" s="440"/>
      <c r="AB37" s="429"/>
      <c r="AC37" s="436"/>
      <c r="AD37" s="410"/>
      <c r="AE37" s="410"/>
      <c r="AF37" s="410"/>
      <c r="AG37" s="410"/>
      <c r="AH37" s="409"/>
      <c r="AI37" s="410"/>
      <c r="AJ37" s="409"/>
      <c r="AK37" s="410"/>
      <c r="AL37" s="432"/>
      <c r="AM37" s="433"/>
      <c r="AN37" s="434"/>
      <c r="AO37" s="70">
        <v>20</v>
      </c>
      <c r="AP37" s="367"/>
      <c r="AQ37" s="367"/>
      <c r="AR37" s="430"/>
      <c r="AS37" s="367">
        <v>25</v>
      </c>
      <c r="AT37" s="359">
        <v>2</v>
      </c>
      <c r="AU37" s="367">
        <v>40</v>
      </c>
      <c r="AV37" s="359">
        <v>2</v>
      </c>
      <c r="AW37" s="367"/>
      <c r="AX37" s="365"/>
      <c r="AY37" s="446">
        <v>4</v>
      </c>
      <c r="AZ37" s="363" t="s">
        <v>112</v>
      </c>
      <c r="BA37" s="86">
        <v>10</v>
      </c>
      <c r="BB37" s="384"/>
      <c r="BC37" s="410"/>
      <c r="BD37" s="410"/>
      <c r="BE37" s="384">
        <v>5</v>
      </c>
      <c r="BF37" s="359">
        <v>1</v>
      </c>
      <c r="BG37" s="384">
        <v>80</v>
      </c>
      <c r="BH37" s="359">
        <v>2</v>
      </c>
      <c r="BI37" s="384">
        <v>160</v>
      </c>
      <c r="BJ37" s="453">
        <v>6</v>
      </c>
      <c r="BK37" s="465">
        <v>9</v>
      </c>
      <c r="BL37" s="390" t="s">
        <v>59</v>
      </c>
      <c r="BM37" s="480"/>
      <c r="BN37" s="367"/>
      <c r="BO37" s="367"/>
      <c r="BP37" s="430"/>
      <c r="BQ37" s="367"/>
      <c r="BR37" s="359"/>
      <c r="BS37" s="367"/>
      <c r="BT37" s="359"/>
      <c r="BU37" s="367"/>
      <c r="BV37" s="468"/>
      <c r="BW37" s="446"/>
      <c r="BX37" s="363"/>
      <c r="BY37" s="436"/>
      <c r="BZ37" s="384"/>
      <c r="CA37" s="410"/>
      <c r="CB37" s="410"/>
      <c r="CC37" s="384"/>
      <c r="CD37" s="359"/>
      <c r="CE37" s="384"/>
      <c r="CF37" s="359"/>
      <c r="CG37" s="384"/>
      <c r="CH37" s="453"/>
      <c r="CI37" s="465"/>
      <c r="CJ37" s="407"/>
    </row>
    <row r="38" spans="1:88" s="94" customFormat="1" ht="27.75" customHeight="1">
      <c r="A38" s="412"/>
      <c r="B38" s="184" t="s">
        <v>67</v>
      </c>
      <c r="C38" s="444"/>
      <c r="D38" s="449"/>
      <c r="E38" s="416"/>
      <c r="F38" s="414"/>
      <c r="G38" s="414"/>
      <c r="H38" s="414"/>
      <c r="I38" s="414"/>
      <c r="J38" s="396"/>
      <c r="K38" s="414"/>
      <c r="L38" s="396"/>
      <c r="M38" s="414"/>
      <c r="N38" s="445"/>
      <c r="O38" s="447"/>
      <c r="P38" s="392"/>
      <c r="Q38" s="377"/>
      <c r="R38" s="367"/>
      <c r="S38" s="367"/>
      <c r="T38" s="367"/>
      <c r="U38" s="367"/>
      <c r="V38" s="359"/>
      <c r="W38" s="367"/>
      <c r="X38" s="359"/>
      <c r="Y38" s="367"/>
      <c r="Z38" s="365"/>
      <c r="AA38" s="361"/>
      <c r="AB38" s="363"/>
      <c r="AC38" s="386"/>
      <c r="AD38" s="384"/>
      <c r="AE38" s="384"/>
      <c r="AF38" s="384"/>
      <c r="AG38" s="384"/>
      <c r="AH38" s="359"/>
      <c r="AI38" s="384"/>
      <c r="AJ38" s="359"/>
      <c r="AK38" s="384"/>
      <c r="AL38" s="382"/>
      <c r="AM38" s="388"/>
      <c r="AN38" s="394"/>
      <c r="AO38" s="95">
        <v>20</v>
      </c>
      <c r="AP38" s="397"/>
      <c r="AQ38" s="397"/>
      <c r="AR38" s="367"/>
      <c r="AS38" s="397"/>
      <c r="AT38" s="398"/>
      <c r="AU38" s="397"/>
      <c r="AV38" s="398"/>
      <c r="AW38" s="397"/>
      <c r="AX38" s="478"/>
      <c r="AY38" s="447"/>
      <c r="AZ38" s="464"/>
      <c r="BA38" s="111">
        <v>15</v>
      </c>
      <c r="BB38" s="452"/>
      <c r="BC38" s="384"/>
      <c r="BD38" s="384"/>
      <c r="BE38" s="452"/>
      <c r="BF38" s="398"/>
      <c r="BG38" s="452"/>
      <c r="BH38" s="398"/>
      <c r="BI38" s="452"/>
      <c r="BJ38" s="454"/>
      <c r="BK38" s="466"/>
      <c r="BL38" s="467"/>
      <c r="BM38" s="481"/>
      <c r="BN38" s="397"/>
      <c r="BO38" s="397"/>
      <c r="BP38" s="367"/>
      <c r="BQ38" s="397"/>
      <c r="BR38" s="398"/>
      <c r="BS38" s="397"/>
      <c r="BT38" s="398"/>
      <c r="BU38" s="397"/>
      <c r="BV38" s="469"/>
      <c r="BW38" s="447"/>
      <c r="BX38" s="464"/>
      <c r="BY38" s="386"/>
      <c r="BZ38" s="452"/>
      <c r="CA38" s="477"/>
      <c r="CB38" s="477"/>
      <c r="CC38" s="452"/>
      <c r="CD38" s="398"/>
      <c r="CE38" s="452"/>
      <c r="CF38" s="398"/>
      <c r="CG38" s="452"/>
      <c r="CH38" s="454"/>
      <c r="CI38" s="466"/>
      <c r="CJ38" s="408"/>
    </row>
    <row r="39" spans="1:88" s="94" customFormat="1" ht="27.75" customHeight="1">
      <c r="A39" s="412">
        <v>26</v>
      </c>
      <c r="B39" s="182" t="s">
        <v>48</v>
      </c>
      <c r="C39" s="444" t="s">
        <v>87</v>
      </c>
      <c r="D39" s="449">
        <f>M39+K39+I39+H39+G39+F39+E39</f>
        <v>415</v>
      </c>
      <c r="E39" s="416">
        <f>Q39+AC39+AO39+AO40+BA39+BA40+BM39+BY39</f>
        <v>65</v>
      </c>
      <c r="F39" s="414">
        <f>R39+R40+AD39+AD40+AP39+AP40+BB39+BB40+BN39+BN40+BZ39+BZ40</f>
        <v>0</v>
      </c>
      <c r="G39" s="414">
        <f>S39+S40+AE39+AE40+AQ39+AQ40+BC39+BC40+BO39+BO40+CA39+CA40</f>
        <v>0</v>
      </c>
      <c r="H39" s="414">
        <f>T39+T40+AF39+AF40+AR39+AR40+BD39+BD40+BP39+BP40+CB39+CB40</f>
        <v>0</v>
      </c>
      <c r="I39" s="414">
        <f>U39+U40+AG39+AG40+AS39+AS40+BE39+BE40+BQ39+BQ40+CC39+CC40</f>
        <v>30</v>
      </c>
      <c r="J39" s="396">
        <f>V39+AH39+AT39+BF39+BR39+CD39</f>
        <v>3</v>
      </c>
      <c r="K39" s="414">
        <f>W39+W40+AI39+AI40+AU39+BG39+BS39+CE39</f>
        <v>160</v>
      </c>
      <c r="L39" s="396">
        <f>X39+AJ39+AV39+BH39+BT39+CF39</f>
        <v>6</v>
      </c>
      <c r="M39" s="414">
        <f>Y39+Y40+AK39+AK40+AW39+BI39+BU39+CG39</f>
        <v>160</v>
      </c>
      <c r="N39" s="445">
        <f>Z39+AL39+AX39+BJ39+BV39+CH39</f>
        <v>6</v>
      </c>
      <c r="O39" s="447">
        <f>AA40+AA39+AM39+AM40+AY39+BK39+BW39+CI39</f>
        <v>15</v>
      </c>
      <c r="P39" s="391" t="s">
        <v>59</v>
      </c>
      <c r="Q39" s="376"/>
      <c r="R39" s="366"/>
      <c r="S39" s="366"/>
      <c r="T39" s="366"/>
      <c r="U39" s="366"/>
      <c r="V39" s="358"/>
      <c r="W39" s="366"/>
      <c r="X39" s="358"/>
      <c r="Y39" s="366"/>
      <c r="Z39" s="364"/>
      <c r="AA39" s="360"/>
      <c r="AB39" s="362"/>
      <c r="AC39" s="385"/>
      <c r="AD39" s="383"/>
      <c r="AE39" s="383"/>
      <c r="AF39" s="383"/>
      <c r="AG39" s="383"/>
      <c r="AH39" s="358"/>
      <c r="AI39" s="383"/>
      <c r="AJ39" s="358"/>
      <c r="AK39" s="383"/>
      <c r="AL39" s="381"/>
      <c r="AM39" s="387"/>
      <c r="AN39" s="393"/>
      <c r="AO39" s="95">
        <v>20</v>
      </c>
      <c r="AP39" s="397"/>
      <c r="AQ39" s="397"/>
      <c r="AR39" s="366"/>
      <c r="AS39" s="397">
        <v>25</v>
      </c>
      <c r="AT39" s="398">
        <v>2</v>
      </c>
      <c r="AU39" s="397">
        <v>80</v>
      </c>
      <c r="AV39" s="398">
        <v>3</v>
      </c>
      <c r="AW39" s="397"/>
      <c r="AX39" s="478"/>
      <c r="AY39" s="447">
        <v>5</v>
      </c>
      <c r="AZ39" s="464" t="s">
        <v>112</v>
      </c>
      <c r="BA39" s="111">
        <v>10</v>
      </c>
      <c r="BB39" s="452"/>
      <c r="BC39" s="383"/>
      <c r="BD39" s="383"/>
      <c r="BE39" s="452">
        <v>5</v>
      </c>
      <c r="BF39" s="398">
        <v>1</v>
      </c>
      <c r="BG39" s="452">
        <v>80</v>
      </c>
      <c r="BH39" s="398">
        <v>3</v>
      </c>
      <c r="BI39" s="452">
        <v>80</v>
      </c>
      <c r="BJ39" s="454">
        <v>3</v>
      </c>
      <c r="BK39" s="466">
        <v>7</v>
      </c>
      <c r="BL39" s="467" t="s">
        <v>59</v>
      </c>
      <c r="BM39" s="481"/>
      <c r="BN39" s="397"/>
      <c r="BO39" s="397"/>
      <c r="BP39" s="366"/>
      <c r="BQ39" s="397"/>
      <c r="BR39" s="398"/>
      <c r="BS39" s="397"/>
      <c r="BT39" s="398"/>
      <c r="BU39" s="397"/>
      <c r="BV39" s="454"/>
      <c r="BW39" s="466"/>
      <c r="BX39" s="408"/>
      <c r="BY39" s="385"/>
      <c r="BZ39" s="383"/>
      <c r="CA39" s="383"/>
      <c r="CB39" s="383"/>
      <c r="CC39" s="383"/>
      <c r="CD39" s="358"/>
      <c r="CE39" s="383"/>
      <c r="CF39" s="358"/>
      <c r="CG39" s="383">
        <v>80</v>
      </c>
      <c r="CH39" s="381">
        <v>3</v>
      </c>
      <c r="CI39" s="479">
        <v>3</v>
      </c>
      <c r="CJ39" s="408" t="s">
        <v>112</v>
      </c>
    </row>
    <row r="40" spans="1:88" s="94" customFormat="1" ht="27.75" customHeight="1">
      <c r="A40" s="412"/>
      <c r="B40" s="185" t="s">
        <v>49</v>
      </c>
      <c r="C40" s="444"/>
      <c r="D40" s="449"/>
      <c r="E40" s="416"/>
      <c r="F40" s="414"/>
      <c r="G40" s="414"/>
      <c r="H40" s="414"/>
      <c r="I40" s="414"/>
      <c r="J40" s="396"/>
      <c r="K40" s="414"/>
      <c r="L40" s="396"/>
      <c r="M40" s="414"/>
      <c r="N40" s="445"/>
      <c r="O40" s="447"/>
      <c r="P40" s="392"/>
      <c r="Q40" s="377"/>
      <c r="R40" s="367"/>
      <c r="S40" s="367"/>
      <c r="T40" s="367"/>
      <c r="U40" s="367"/>
      <c r="V40" s="359"/>
      <c r="W40" s="367"/>
      <c r="X40" s="359"/>
      <c r="Y40" s="367"/>
      <c r="Z40" s="365"/>
      <c r="AA40" s="361"/>
      <c r="AB40" s="363"/>
      <c r="AC40" s="386"/>
      <c r="AD40" s="384"/>
      <c r="AE40" s="384"/>
      <c r="AF40" s="384"/>
      <c r="AG40" s="384"/>
      <c r="AH40" s="359"/>
      <c r="AI40" s="384"/>
      <c r="AJ40" s="359"/>
      <c r="AK40" s="384"/>
      <c r="AL40" s="382"/>
      <c r="AM40" s="388"/>
      <c r="AN40" s="394"/>
      <c r="AO40" s="95">
        <v>20</v>
      </c>
      <c r="AP40" s="397"/>
      <c r="AQ40" s="397"/>
      <c r="AR40" s="367"/>
      <c r="AS40" s="397"/>
      <c r="AT40" s="398"/>
      <c r="AU40" s="397"/>
      <c r="AV40" s="398"/>
      <c r="AW40" s="397"/>
      <c r="AX40" s="478"/>
      <c r="AY40" s="447"/>
      <c r="AZ40" s="464"/>
      <c r="BA40" s="111">
        <v>15</v>
      </c>
      <c r="BB40" s="452"/>
      <c r="BC40" s="384"/>
      <c r="BD40" s="384"/>
      <c r="BE40" s="452"/>
      <c r="BF40" s="398"/>
      <c r="BG40" s="452"/>
      <c r="BH40" s="398"/>
      <c r="BI40" s="452"/>
      <c r="BJ40" s="454"/>
      <c r="BK40" s="466"/>
      <c r="BL40" s="467"/>
      <c r="BM40" s="481"/>
      <c r="BN40" s="397"/>
      <c r="BO40" s="397"/>
      <c r="BP40" s="367"/>
      <c r="BQ40" s="397"/>
      <c r="BR40" s="398"/>
      <c r="BS40" s="397"/>
      <c r="BT40" s="398"/>
      <c r="BU40" s="397"/>
      <c r="BV40" s="454"/>
      <c r="BW40" s="466"/>
      <c r="BX40" s="408"/>
      <c r="BY40" s="386"/>
      <c r="BZ40" s="384"/>
      <c r="CA40" s="384"/>
      <c r="CB40" s="384"/>
      <c r="CC40" s="384"/>
      <c r="CD40" s="359"/>
      <c r="CE40" s="384"/>
      <c r="CF40" s="359"/>
      <c r="CG40" s="384"/>
      <c r="CH40" s="382"/>
      <c r="CI40" s="465"/>
      <c r="CJ40" s="408"/>
    </row>
    <row r="41" spans="1:88" s="94" customFormat="1" ht="27.75" customHeight="1">
      <c r="A41" s="412">
        <v>27</v>
      </c>
      <c r="B41" s="186" t="s">
        <v>50</v>
      </c>
      <c r="C41" s="456" t="s">
        <v>88</v>
      </c>
      <c r="D41" s="449">
        <f>E41+F41+G41+H41+I41+K41+M41</f>
        <v>375</v>
      </c>
      <c r="E41" s="416">
        <f>Q41+AC41+AO41+AO42+BA41+BA42+BM41+BY41</f>
        <v>65</v>
      </c>
      <c r="F41" s="414">
        <f>R41+R42+AD41+AD42+AP41+AP42+BB41+BB42+BN41+BN42+BZ41+BZ42</f>
        <v>0</v>
      </c>
      <c r="G41" s="414">
        <f>S41+S42+AE41+AE42+AQ41+AQ42+BC41+BC42+BO41+BO42+CA41+CA42</f>
        <v>0</v>
      </c>
      <c r="H41" s="414">
        <f>T41+T42+AF41+AF42+AR41+AR42+BD41+BD42+BP41+BP42+CB41+CB42</f>
        <v>0</v>
      </c>
      <c r="I41" s="414">
        <f>U41+AG41+AS41+BE41+BQ41+CC41</f>
        <v>30</v>
      </c>
      <c r="J41" s="396">
        <f>V41+AH41+AT41+BF41+BR41+CD41</f>
        <v>3</v>
      </c>
      <c r="K41" s="414">
        <f>W41+W42+AI41+AI42+AU41+BG41+BS41+CE41</f>
        <v>120</v>
      </c>
      <c r="L41" s="396">
        <f>X41+AJ41+AV41+BH41+BT41+CF41</f>
        <v>4</v>
      </c>
      <c r="M41" s="414">
        <f>Y41+Y42+AK41+AK42+AW41+BI41+BU41+CG41</f>
        <v>160</v>
      </c>
      <c r="N41" s="445">
        <f>Z41+AL41+AX41+BJ41+BV41+CH41</f>
        <v>6</v>
      </c>
      <c r="O41" s="447">
        <f>AA42+AA41+AM41+AM42+AY41+BK41+BW41+CI41</f>
        <v>13</v>
      </c>
      <c r="P41" s="391" t="s">
        <v>59</v>
      </c>
      <c r="Q41" s="376"/>
      <c r="R41" s="366"/>
      <c r="S41" s="366"/>
      <c r="T41" s="366"/>
      <c r="U41" s="366"/>
      <c r="V41" s="358"/>
      <c r="W41" s="366"/>
      <c r="X41" s="358"/>
      <c r="Y41" s="366"/>
      <c r="Z41" s="364"/>
      <c r="AA41" s="360"/>
      <c r="AB41" s="362"/>
      <c r="AC41" s="385"/>
      <c r="AD41" s="383"/>
      <c r="AE41" s="383"/>
      <c r="AF41" s="383"/>
      <c r="AG41" s="383"/>
      <c r="AH41" s="358"/>
      <c r="AI41" s="383"/>
      <c r="AJ41" s="358"/>
      <c r="AK41" s="383"/>
      <c r="AL41" s="381"/>
      <c r="AM41" s="387"/>
      <c r="AN41" s="393"/>
      <c r="AO41" s="95">
        <v>20</v>
      </c>
      <c r="AP41" s="397"/>
      <c r="AQ41" s="397"/>
      <c r="AR41" s="366"/>
      <c r="AS41" s="397">
        <v>25</v>
      </c>
      <c r="AT41" s="398">
        <v>2</v>
      </c>
      <c r="AU41" s="397">
        <v>40</v>
      </c>
      <c r="AV41" s="398">
        <v>2</v>
      </c>
      <c r="AW41" s="397"/>
      <c r="AX41" s="478"/>
      <c r="AY41" s="447">
        <v>4</v>
      </c>
      <c r="AZ41" s="464" t="s">
        <v>112</v>
      </c>
      <c r="BA41" s="111">
        <v>10</v>
      </c>
      <c r="BB41" s="452"/>
      <c r="BC41" s="383"/>
      <c r="BD41" s="383"/>
      <c r="BE41" s="452">
        <v>5</v>
      </c>
      <c r="BF41" s="398">
        <v>1</v>
      </c>
      <c r="BG41" s="452">
        <v>80</v>
      </c>
      <c r="BH41" s="398">
        <v>2</v>
      </c>
      <c r="BI41" s="452">
        <v>160</v>
      </c>
      <c r="BJ41" s="454">
        <v>6</v>
      </c>
      <c r="BK41" s="466">
        <v>9</v>
      </c>
      <c r="BL41" s="467" t="s">
        <v>59</v>
      </c>
      <c r="BM41" s="481"/>
      <c r="BN41" s="397"/>
      <c r="BO41" s="397"/>
      <c r="BP41" s="366"/>
      <c r="BQ41" s="397"/>
      <c r="BR41" s="398"/>
      <c r="BS41" s="397"/>
      <c r="BT41" s="398"/>
      <c r="BU41" s="397"/>
      <c r="BV41" s="454"/>
      <c r="BW41" s="466"/>
      <c r="BX41" s="408"/>
      <c r="BY41" s="385"/>
      <c r="BZ41" s="452"/>
      <c r="CA41" s="477"/>
      <c r="CB41" s="477"/>
      <c r="CC41" s="452"/>
      <c r="CD41" s="398"/>
      <c r="CE41" s="452"/>
      <c r="CF41" s="398"/>
      <c r="CG41" s="452"/>
      <c r="CH41" s="454"/>
      <c r="CI41" s="466"/>
      <c r="CJ41" s="408"/>
    </row>
    <row r="42" spans="1:88" s="94" customFormat="1" ht="27.75" customHeight="1">
      <c r="A42" s="412"/>
      <c r="B42" s="185" t="s">
        <v>51</v>
      </c>
      <c r="C42" s="456"/>
      <c r="D42" s="449"/>
      <c r="E42" s="416"/>
      <c r="F42" s="414"/>
      <c r="G42" s="414"/>
      <c r="H42" s="414"/>
      <c r="I42" s="414"/>
      <c r="J42" s="396"/>
      <c r="K42" s="414"/>
      <c r="L42" s="396"/>
      <c r="M42" s="414"/>
      <c r="N42" s="445"/>
      <c r="O42" s="447"/>
      <c r="P42" s="392"/>
      <c r="Q42" s="377"/>
      <c r="R42" s="367"/>
      <c r="S42" s="367"/>
      <c r="T42" s="367"/>
      <c r="U42" s="367"/>
      <c r="V42" s="359"/>
      <c r="W42" s="367"/>
      <c r="X42" s="359"/>
      <c r="Y42" s="367"/>
      <c r="Z42" s="365"/>
      <c r="AA42" s="361"/>
      <c r="AB42" s="363"/>
      <c r="AC42" s="386"/>
      <c r="AD42" s="384"/>
      <c r="AE42" s="384"/>
      <c r="AF42" s="384"/>
      <c r="AG42" s="384"/>
      <c r="AH42" s="359"/>
      <c r="AI42" s="384"/>
      <c r="AJ42" s="359"/>
      <c r="AK42" s="384"/>
      <c r="AL42" s="382"/>
      <c r="AM42" s="388"/>
      <c r="AN42" s="394"/>
      <c r="AO42" s="95">
        <v>20</v>
      </c>
      <c r="AP42" s="397"/>
      <c r="AQ42" s="397"/>
      <c r="AR42" s="367"/>
      <c r="AS42" s="397"/>
      <c r="AT42" s="398"/>
      <c r="AU42" s="397"/>
      <c r="AV42" s="398"/>
      <c r="AW42" s="397"/>
      <c r="AX42" s="478"/>
      <c r="AY42" s="447"/>
      <c r="AZ42" s="464"/>
      <c r="BA42" s="111">
        <v>15</v>
      </c>
      <c r="BB42" s="452"/>
      <c r="BC42" s="384"/>
      <c r="BD42" s="384"/>
      <c r="BE42" s="452"/>
      <c r="BF42" s="398"/>
      <c r="BG42" s="452"/>
      <c r="BH42" s="398"/>
      <c r="BI42" s="452"/>
      <c r="BJ42" s="454"/>
      <c r="BK42" s="466"/>
      <c r="BL42" s="467"/>
      <c r="BM42" s="481"/>
      <c r="BN42" s="397"/>
      <c r="BO42" s="397"/>
      <c r="BP42" s="367"/>
      <c r="BQ42" s="397"/>
      <c r="BR42" s="398"/>
      <c r="BS42" s="397"/>
      <c r="BT42" s="398"/>
      <c r="BU42" s="397"/>
      <c r="BV42" s="454"/>
      <c r="BW42" s="466"/>
      <c r="BX42" s="408"/>
      <c r="BY42" s="386"/>
      <c r="BZ42" s="452"/>
      <c r="CA42" s="384"/>
      <c r="CB42" s="384"/>
      <c r="CC42" s="452"/>
      <c r="CD42" s="398"/>
      <c r="CE42" s="452"/>
      <c r="CF42" s="398"/>
      <c r="CG42" s="452"/>
      <c r="CH42" s="454"/>
      <c r="CI42" s="466"/>
      <c r="CJ42" s="408"/>
    </row>
    <row r="43" spans="1:88" s="147" customFormat="1" ht="27.75" customHeight="1">
      <c r="A43" s="412">
        <v>28</v>
      </c>
      <c r="B43" s="186" t="s">
        <v>44</v>
      </c>
      <c r="C43" s="456" t="s">
        <v>89</v>
      </c>
      <c r="D43" s="449">
        <f>E43+F43+G43+H43+I43+K43+M43</f>
        <v>185</v>
      </c>
      <c r="E43" s="416">
        <f>Q43+AC43+AO43+AO44+BA43+BA44+BM43+BY43</f>
        <v>40</v>
      </c>
      <c r="F43" s="414">
        <f>R43+R44+AD43+AD44+AP43+AP44+BB43+BB44+BN43+BN44+BZ43+BZ44</f>
        <v>0</v>
      </c>
      <c r="G43" s="414">
        <f>S43+S44+AE43+AE44+AQ43+AQ44+BC43+BC44+BO43+BO44+CA43+CA44</f>
        <v>0</v>
      </c>
      <c r="H43" s="414">
        <f>T43+T44+AF43+AF44+AR43+AR44+BD43+BD44+BP43+BP44+CB43+CB44</f>
        <v>0</v>
      </c>
      <c r="I43" s="414">
        <f>U43+AG43+AS43+BE43+BQ43+CC43</f>
        <v>25</v>
      </c>
      <c r="J43" s="396">
        <f>V43+V44+AH43+AH44+AT43+BF43+BR43+CD43</f>
        <v>2</v>
      </c>
      <c r="K43" s="414">
        <f>W43+W44+AI43+AI44+AU43+BG43+BS43+CE43</f>
        <v>80</v>
      </c>
      <c r="L43" s="396">
        <f>X43+AJ43+AV43+BH43+BT43+CF43</f>
        <v>3</v>
      </c>
      <c r="M43" s="414">
        <f>Y43+Y44+AK43+AK44+AW43+BI43+BU43+CG43</f>
        <v>40</v>
      </c>
      <c r="N43" s="445">
        <f>Z43+AL43+AX43+BJ43+BV43+CH43</f>
        <v>2</v>
      </c>
      <c r="O43" s="447">
        <f>AA44+AA43+AM43+AM44+AY43+BK43+BW43+CI43</f>
        <v>7</v>
      </c>
      <c r="P43" s="389" t="s">
        <v>59</v>
      </c>
      <c r="Q43" s="376"/>
      <c r="R43" s="366"/>
      <c r="S43" s="366"/>
      <c r="T43" s="366"/>
      <c r="U43" s="366"/>
      <c r="V43" s="358"/>
      <c r="W43" s="366"/>
      <c r="X43" s="358"/>
      <c r="Y43" s="366"/>
      <c r="Z43" s="364"/>
      <c r="AA43" s="360"/>
      <c r="AB43" s="362"/>
      <c r="AC43" s="385"/>
      <c r="AD43" s="383"/>
      <c r="AE43" s="383"/>
      <c r="AF43" s="383"/>
      <c r="AG43" s="383"/>
      <c r="AH43" s="358"/>
      <c r="AI43" s="383"/>
      <c r="AJ43" s="358"/>
      <c r="AK43" s="383"/>
      <c r="AL43" s="381"/>
      <c r="AM43" s="387"/>
      <c r="AN43" s="393"/>
      <c r="AO43" s="95">
        <v>20</v>
      </c>
      <c r="AP43" s="397"/>
      <c r="AQ43" s="397"/>
      <c r="AR43" s="366"/>
      <c r="AS43" s="397">
        <v>25</v>
      </c>
      <c r="AT43" s="398">
        <v>2</v>
      </c>
      <c r="AU43" s="397">
        <v>80</v>
      </c>
      <c r="AV43" s="398">
        <v>3</v>
      </c>
      <c r="AW43" s="397">
        <v>40</v>
      </c>
      <c r="AX43" s="478">
        <v>2</v>
      </c>
      <c r="AY43" s="447">
        <v>7</v>
      </c>
      <c r="AZ43" s="486" t="s">
        <v>59</v>
      </c>
      <c r="BA43" s="385"/>
      <c r="BB43" s="452"/>
      <c r="BC43" s="383"/>
      <c r="BD43" s="383"/>
      <c r="BE43" s="383"/>
      <c r="BF43" s="398"/>
      <c r="BG43" s="383"/>
      <c r="BH43" s="398"/>
      <c r="BI43" s="452"/>
      <c r="BJ43" s="454"/>
      <c r="BK43" s="466"/>
      <c r="BL43" s="408"/>
      <c r="BM43" s="481"/>
      <c r="BN43" s="397"/>
      <c r="BO43" s="397"/>
      <c r="BP43" s="366"/>
      <c r="BQ43" s="397"/>
      <c r="BR43" s="398"/>
      <c r="BS43" s="397"/>
      <c r="BT43" s="398"/>
      <c r="BU43" s="397"/>
      <c r="BV43" s="454"/>
      <c r="BW43" s="466"/>
      <c r="BX43" s="408"/>
      <c r="BY43" s="385"/>
      <c r="BZ43" s="452"/>
      <c r="CA43" s="477"/>
      <c r="CB43" s="477"/>
      <c r="CC43" s="383"/>
      <c r="CD43" s="398"/>
      <c r="CE43" s="383"/>
      <c r="CF43" s="398"/>
      <c r="CG43" s="452"/>
      <c r="CH43" s="454"/>
      <c r="CI43" s="466"/>
      <c r="CJ43" s="484"/>
    </row>
    <row r="44" spans="1:88" s="147" customFormat="1" ht="27.75" customHeight="1">
      <c r="A44" s="412"/>
      <c r="B44" s="185" t="s">
        <v>45</v>
      </c>
      <c r="C44" s="456"/>
      <c r="D44" s="449"/>
      <c r="E44" s="416"/>
      <c r="F44" s="414"/>
      <c r="G44" s="414"/>
      <c r="H44" s="414"/>
      <c r="I44" s="414"/>
      <c r="J44" s="396"/>
      <c r="K44" s="414"/>
      <c r="L44" s="396"/>
      <c r="M44" s="414"/>
      <c r="N44" s="445"/>
      <c r="O44" s="447"/>
      <c r="P44" s="390"/>
      <c r="Q44" s="377"/>
      <c r="R44" s="367"/>
      <c r="S44" s="367"/>
      <c r="T44" s="367"/>
      <c r="U44" s="367"/>
      <c r="V44" s="359"/>
      <c r="W44" s="367"/>
      <c r="X44" s="359"/>
      <c r="Y44" s="367"/>
      <c r="Z44" s="365"/>
      <c r="AA44" s="361"/>
      <c r="AB44" s="363"/>
      <c r="AC44" s="386"/>
      <c r="AD44" s="384"/>
      <c r="AE44" s="384"/>
      <c r="AF44" s="384"/>
      <c r="AG44" s="384"/>
      <c r="AH44" s="359"/>
      <c r="AI44" s="384"/>
      <c r="AJ44" s="359"/>
      <c r="AK44" s="384"/>
      <c r="AL44" s="382"/>
      <c r="AM44" s="388"/>
      <c r="AN44" s="394"/>
      <c r="AO44" s="95">
        <v>20</v>
      </c>
      <c r="AP44" s="397"/>
      <c r="AQ44" s="397"/>
      <c r="AR44" s="367"/>
      <c r="AS44" s="397"/>
      <c r="AT44" s="398"/>
      <c r="AU44" s="397"/>
      <c r="AV44" s="398"/>
      <c r="AW44" s="397"/>
      <c r="AX44" s="478"/>
      <c r="AY44" s="447"/>
      <c r="AZ44" s="486"/>
      <c r="BA44" s="386"/>
      <c r="BB44" s="452"/>
      <c r="BC44" s="384"/>
      <c r="BD44" s="384"/>
      <c r="BE44" s="384"/>
      <c r="BF44" s="398"/>
      <c r="BG44" s="384"/>
      <c r="BH44" s="398"/>
      <c r="BI44" s="452"/>
      <c r="BJ44" s="454"/>
      <c r="BK44" s="466"/>
      <c r="BL44" s="408"/>
      <c r="BM44" s="481"/>
      <c r="BN44" s="397"/>
      <c r="BO44" s="397"/>
      <c r="BP44" s="367"/>
      <c r="BQ44" s="397"/>
      <c r="BR44" s="398"/>
      <c r="BS44" s="397"/>
      <c r="BT44" s="398"/>
      <c r="BU44" s="397"/>
      <c r="BV44" s="454"/>
      <c r="BW44" s="466"/>
      <c r="BX44" s="408"/>
      <c r="BY44" s="386"/>
      <c r="BZ44" s="452"/>
      <c r="CA44" s="384"/>
      <c r="CB44" s="384"/>
      <c r="CC44" s="384"/>
      <c r="CD44" s="398"/>
      <c r="CE44" s="384"/>
      <c r="CF44" s="398"/>
      <c r="CG44" s="452"/>
      <c r="CH44" s="454"/>
      <c r="CI44" s="466"/>
      <c r="CJ44" s="484"/>
    </row>
    <row r="45" spans="1:88" s="94" customFormat="1" ht="27.75" customHeight="1">
      <c r="A45" s="412">
        <v>29</v>
      </c>
      <c r="B45" s="186" t="s">
        <v>57</v>
      </c>
      <c r="C45" s="456" t="s">
        <v>93</v>
      </c>
      <c r="D45" s="449">
        <f>E45+F45+G45+H45+I45+K45+M45</f>
        <v>225</v>
      </c>
      <c r="E45" s="416">
        <f>Q45+AC45+AO45+AO46+BA45+BA46+BM45+BY45</f>
        <v>40</v>
      </c>
      <c r="F45" s="414">
        <f>R45+R46+AD45+AD46+AP45+AP46+BB45+BB46+BN45+BN46+BZ45+BZ46</f>
        <v>0</v>
      </c>
      <c r="G45" s="414">
        <f>S45+S46+AE45+AE46+AQ45+AQ46+BC45+BC46+BO45+BO46+CA45+CA46</f>
        <v>0</v>
      </c>
      <c r="H45" s="414">
        <f>T45+T46+AF45+AF46+AR45+AR46+BD45+BD46+BP45+BP46+CB45+CB46</f>
        <v>0</v>
      </c>
      <c r="I45" s="414">
        <f>U45+AG45+AS45+BE45+BQ45+CC45</f>
        <v>25</v>
      </c>
      <c r="J45" s="396">
        <f>V45+V46+AH45+AH46+AT45+BF45+BR45+CD45</f>
        <v>2</v>
      </c>
      <c r="K45" s="414">
        <f>W45+W46+AI45+AI46+AU45+BG45+BS45+CE45</f>
        <v>80</v>
      </c>
      <c r="L45" s="396">
        <f>X45+AJ45+AV45+BH45+BT45+CF45</f>
        <v>3</v>
      </c>
      <c r="M45" s="414">
        <f>Y45+Y46+AK45+AK46+AW45+BI45+BU45+CG45</f>
        <v>80</v>
      </c>
      <c r="N45" s="445">
        <f>Z45+AL45+AX45+BJ45+BV45+CH45</f>
        <v>3</v>
      </c>
      <c r="O45" s="447">
        <f>AA46+AA45+AM45+AM46+AY45+BK45+BW45+CI45</f>
        <v>8</v>
      </c>
      <c r="P45" s="389" t="s">
        <v>59</v>
      </c>
      <c r="Q45" s="376"/>
      <c r="R45" s="366"/>
      <c r="S45" s="366"/>
      <c r="T45" s="366"/>
      <c r="U45" s="366"/>
      <c r="V45" s="374"/>
      <c r="W45" s="366"/>
      <c r="X45" s="374"/>
      <c r="Y45" s="366"/>
      <c r="Z45" s="381"/>
      <c r="AA45" s="360"/>
      <c r="AB45" s="362"/>
      <c r="AC45" s="485"/>
      <c r="AD45" s="383"/>
      <c r="AE45" s="383"/>
      <c r="AF45" s="383"/>
      <c r="AG45" s="383"/>
      <c r="AH45" s="374"/>
      <c r="AI45" s="383"/>
      <c r="AJ45" s="374"/>
      <c r="AK45" s="383"/>
      <c r="AL45" s="381"/>
      <c r="AM45" s="387"/>
      <c r="AN45" s="393"/>
      <c r="AO45" s="95">
        <v>20</v>
      </c>
      <c r="AP45" s="397"/>
      <c r="AQ45" s="397"/>
      <c r="AR45" s="366"/>
      <c r="AS45" s="395">
        <v>25</v>
      </c>
      <c r="AT45" s="396">
        <v>2</v>
      </c>
      <c r="AU45" s="395">
        <v>80</v>
      </c>
      <c r="AV45" s="396">
        <v>3</v>
      </c>
      <c r="AW45" s="395"/>
      <c r="AX45" s="445"/>
      <c r="AY45" s="466">
        <v>5</v>
      </c>
      <c r="AZ45" s="467" t="s">
        <v>59</v>
      </c>
      <c r="BA45" s="485"/>
      <c r="BB45" s="452"/>
      <c r="BC45" s="383"/>
      <c r="BD45" s="383"/>
      <c r="BE45" s="383"/>
      <c r="BF45" s="396"/>
      <c r="BG45" s="383"/>
      <c r="BH45" s="396"/>
      <c r="BI45" s="414"/>
      <c r="BJ45" s="454"/>
      <c r="BK45" s="466"/>
      <c r="BL45" s="408"/>
      <c r="BM45" s="481"/>
      <c r="BN45" s="397"/>
      <c r="BO45" s="397"/>
      <c r="BP45" s="366"/>
      <c r="BQ45" s="395"/>
      <c r="BR45" s="396"/>
      <c r="BS45" s="395"/>
      <c r="BT45" s="396"/>
      <c r="BU45" s="395"/>
      <c r="BV45" s="454"/>
      <c r="BW45" s="466"/>
      <c r="BX45" s="408"/>
      <c r="BY45" s="485"/>
      <c r="BZ45" s="452"/>
      <c r="CA45" s="383"/>
      <c r="CB45" s="383"/>
      <c r="CC45" s="383"/>
      <c r="CD45" s="396"/>
      <c r="CE45" s="383"/>
      <c r="CF45" s="396"/>
      <c r="CG45" s="452">
        <v>80</v>
      </c>
      <c r="CH45" s="454">
        <v>3</v>
      </c>
      <c r="CI45" s="466">
        <v>3</v>
      </c>
      <c r="CJ45" s="483" t="s">
        <v>112</v>
      </c>
    </row>
    <row r="46" spans="1:88" s="94" customFormat="1" ht="27.75" customHeight="1">
      <c r="A46" s="412"/>
      <c r="B46" s="185" t="s">
        <v>58</v>
      </c>
      <c r="C46" s="456"/>
      <c r="D46" s="449"/>
      <c r="E46" s="416"/>
      <c r="F46" s="414"/>
      <c r="G46" s="414"/>
      <c r="H46" s="414"/>
      <c r="I46" s="414"/>
      <c r="J46" s="396"/>
      <c r="K46" s="414"/>
      <c r="L46" s="396"/>
      <c r="M46" s="414"/>
      <c r="N46" s="445"/>
      <c r="O46" s="447"/>
      <c r="P46" s="390"/>
      <c r="Q46" s="377"/>
      <c r="R46" s="367"/>
      <c r="S46" s="367"/>
      <c r="T46" s="367"/>
      <c r="U46" s="367"/>
      <c r="V46" s="375"/>
      <c r="W46" s="367"/>
      <c r="X46" s="375"/>
      <c r="Y46" s="367"/>
      <c r="Z46" s="382"/>
      <c r="AA46" s="361"/>
      <c r="AB46" s="363"/>
      <c r="AC46" s="415"/>
      <c r="AD46" s="384"/>
      <c r="AE46" s="384"/>
      <c r="AF46" s="384"/>
      <c r="AG46" s="384"/>
      <c r="AH46" s="375"/>
      <c r="AI46" s="384"/>
      <c r="AJ46" s="375"/>
      <c r="AK46" s="384"/>
      <c r="AL46" s="382"/>
      <c r="AM46" s="388"/>
      <c r="AN46" s="394"/>
      <c r="AO46" s="123">
        <v>20</v>
      </c>
      <c r="AP46" s="397"/>
      <c r="AQ46" s="397"/>
      <c r="AR46" s="367"/>
      <c r="AS46" s="395"/>
      <c r="AT46" s="396"/>
      <c r="AU46" s="395"/>
      <c r="AV46" s="396"/>
      <c r="AW46" s="395"/>
      <c r="AX46" s="445"/>
      <c r="AY46" s="466"/>
      <c r="AZ46" s="467"/>
      <c r="BA46" s="415"/>
      <c r="BB46" s="452"/>
      <c r="BC46" s="384"/>
      <c r="BD46" s="384"/>
      <c r="BE46" s="384"/>
      <c r="BF46" s="396"/>
      <c r="BG46" s="384"/>
      <c r="BH46" s="396"/>
      <c r="BI46" s="414"/>
      <c r="BJ46" s="454"/>
      <c r="BK46" s="466"/>
      <c r="BL46" s="408"/>
      <c r="BM46" s="481"/>
      <c r="BN46" s="397"/>
      <c r="BO46" s="397"/>
      <c r="BP46" s="367"/>
      <c r="BQ46" s="395"/>
      <c r="BR46" s="396"/>
      <c r="BS46" s="395"/>
      <c r="BT46" s="396"/>
      <c r="BU46" s="395"/>
      <c r="BV46" s="454"/>
      <c r="BW46" s="466"/>
      <c r="BX46" s="408"/>
      <c r="BY46" s="415"/>
      <c r="BZ46" s="452"/>
      <c r="CA46" s="384"/>
      <c r="CB46" s="384"/>
      <c r="CC46" s="384"/>
      <c r="CD46" s="396"/>
      <c r="CE46" s="384"/>
      <c r="CF46" s="396"/>
      <c r="CG46" s="452"/>
      <c r="CH46" s="454"/>
      <c r="CI46" s="466"/>
      <c r="CJ46" s="407"/>
    </row>
    <row r="47" spans="1:88" s="190" customFormat="1" ht="29.25" customHeight="1">
      <c r="A47" s="183">
        <v>30</v>
      </c>
      <c r="B47" s="188" t="s">
        <v>103</v>
      </c>
      <c r="C47" s="187" t="s">
        <v>120</v>
      </c>
      <c r="D47" s="98">
        <f>E47+F47+G47+H47+I47+K47+M47</f>
        <v>30</v>
      </c>
      <c r="E47" s="99">
        <f t="shared" ref="E47:O47" si="39">Q47+AC47+AO47+BA47+BM47+BY47</f>
        <v>15</v>
      </c>
      <c r="F47" s="234">
        <f t="shared" si="39"/>
        <v>0</v>
      </c>
      <c r="G47" s="234">
        <f t="shared" si="39"/>
        <v>0</v>
      </c>
      <c r="H47" s="234">
        <f t="shared" si="39"/>
        <v>0</v>
      </c>
      <c r="I47" s="234">
        <f t="shared" si="39"/>
        <v>15</v>
      </c>
      <c r="J47" s="232">
        <f t="shared" si="39"/>
        <v>1</v>
      </c>
      <c r="K47" s="100">
        <f t="shared" si="39"/>
        <v>0</v>
      </c>
      <c r="L47" s="101">
        <f t="shared" si="39"/>
        <v>0</v>
      </c>
      <c r="M47" s="100">
        <f t="shared" si="39"/>
        <v>0</v>
      </c>
      <c r="N47" s="102">
        <f t="shared" si="39"/>
        <v>0</v>
      </c>
      <c r="O47" s="103">
        <f t="shared" si="39"/>
        <v>1</v>
      </c>
      <c r="P47" s="126" t="s">
        <v>112</v>
      </c>
      <c r="Q47" s="105"/>
      <c r="R47" s="121"/>
      <c r="S47" s="121"/>
      <c r="T47" s="121"/>
      <c r="U47" s="121"/>
      <c r="V47" s="101"/>
      <c r="W47" s="121"/>
      <c r="X47" s="101"/>
      <c r="Y47" s="121"/>
      <c r="Z47" s="113"/>
      <c r="AA47" s="109"/>
      <c r="AB47" s="126"/>
      <c r="AC47" s="122"/>
      <c r="AD47" s="100"/>
      <c r="AE47" s="100"/>
      <c r="AF47" s="100"/>
      <c r="AG47" s="100"/>
      <c r="AH47" s="101"/>
      <c r="AI47" s="100"/>
      <c r="AJ47" s="101"/>
      <c r="AK47" s="100"/>
      <c r="AL47" s="113"/>
      <c r="AM47" s="128"/>
      <c r="AN47" s="110"/>
      <c r="AO47" s="95">
        <v>15</v>
      </c>
      <c r="AP47" s="121"/>
      <c r="AQ47" s="121"/>
      <c r="AR47" s="121"/>
      <c r="AS47" s="121">
        <v>15</v>
      </c>
      <c r="AT47" s="101">
        <v>1</v>
      </c>
      <c r="AU47" s="121"/>
      <c r="AV47" s="101"/>
      <c r="AW47" s="121"/>
      <c r="AX47" s="102"/>
      <c r="AY47" s="109">
        <v>1</v>
      </c>
      <c r="AZ47" s="126" t="s">
        <v>112</v>
      </c>
      <c r="BA47" s="122"/>
      <c r="BB47" s="189"/>
      <c r="BC47" s="100"/>
      <c r="BD47" s="100"/>
      <c r="BE47" s="100"/>
      <c r="BF47" s="101"/>
      <c r="BG47" s="100"/>
      <c r="BH47" s="101"/>
      <c r="BI47" s="100"/>
      <c r="BJ47" s="113"/>
      <c r="BK47" s="109"/>
      <c r="BL47" s="126"/>
      <c r="BM47" s="105"/>
      <c r="BN47" s="121"/>
      <c r="BO47" s="121"/>
      <c r="BP47" s="121"/>
      <c r="BQ47" s="121"/>
      <c r="BR47" s="101"/>
      <c r="BS47" s="121"/>
      <c r="BT47" s="101"/>
      <c r="BU47" s="121"/>
      <c r="BV47" s="113"/>
      <c r="BW47" s="109"/>
      <c r="BX47" s="126"/>
      <c r="BY47" s="122"/>
      <c r="BZ47" s="189"/>
      <c r="CA47" s="100"/>
      <c r="CB47" s="100"/>
      <c r="CC47" s="100"/>
      <c r="CD47" s="101"/>
      <c r="CE47" s="100"/>
      <c r="CF47" s="101"/>
      <c r="CG47" s="100"/>
      <c r="CH47" s="113"/>
      <c r="CI47" s="109"/>
      <c r="CJ47" s="110"/>
    </row>
    <row r="48" spans="1:88" s="190" customFormat="1" ht="29.25" customHeight="1">
      <c r="A48" s="183">
        <v>31</v>
      </c>
      <c r="B48" s="188" t="s">
        <v>118</v>
      </c>
      <c r="C48" s="187" t="s">
        <v>119</v>
      </c>
      <c r="D48" s="98">
        <f>E48+F48+G48+H48+I48+K48+M48</f>
        <v>115</v>
      </c>
      <c r="E48" s="99">
        <f t="shared" ref="E48:O48" si="40">Q48+AC48+AO48+BA48+BM48+BY48</f>
        <v>20</v>
      </c>
      <c r="F48" s="234">
        <f t="shared" si="40"/>
        <v>0</v>
      </c>
      <c r="G48" s="234">
        <f t="shared" si="40"/>
        <v>0</v>
      </c>
      <c r="H48" s="234">
        <f t="shared" si="40"/>
        <v>0</v>
      </c>
      <c r="I48" s="234">
        <f t="shared" si="40"/>
        <v>15</v>
      </c>
      <c r="J48" s="232">
        <f t="shared" si="40"/>
        <v>1</v>
      </c>
      <c r="K48" s="100">
        <f t="shared" si="40"/>
        <v>40</v>
      </c>
      <c r="L48" s="101">
        <f t="shared" si="40"/>
        <v>2</v>
      </c>
      <c r="M48" s="100">
        <f t="shared" si="40"/>
        <v>40</v>
      </c>
      <c r="N48" s="102">
        <f t="shared" si="40"/>
        <v>2</v>
      </c>
      <c r="O48" s="103">
        <f t="shared" si="40"/>
        <v>5</v>
      </c>
      <c r="P48" s="115" t="s">
        <v>59</v>
      </c>
      <c r="Q48" s="105"/>
      <c r="R48" s="121"/>
      <c r="S48" s="121"/>
      <c r="T48" s="121"/>
      <c r="U48" s="121"/>
      <c r="V48" s="101"/>
      <c r="W48" s="121"/>
      <c r="X48" s="101"/>
      <c r="Y48" s="121"/>
      <c r="Z48" s="113"/>
      <c r="AA48" s="109"/>
      <c r="AB48" s="126"/>
      <c r="AC48" s="122"/>
      <c r="AD48" s="100"/>
      <c r="AE48" s="100"/>
      <c r="AF48" s="100"/>
      <c r="AG48" s="100"/>
      <c r="AH48" s="101"/>
      <c r="AI48" s="100"/>
      <c r="AJ48" s="101"/>
      <c r="AK48" s="100"/>
      <c r="AL48" s="113"/>
      <c r="AM48" s="128"/>
      <c r="AN48" s="110"/>
      <c r="AO48" s="95"/>
      <c r="AP48" s="121"/>
      <c r="AQ48" s="121"/>
      <c r="AR48" s="121"/>
      <c r="AS48" s="121"/>
      <c r="AT48" s="101"/>
      <c r="AU48" s="121"/>
      <c r="AV48" s="101"/>
      <c r="AW48" s="121"/>
      <c r="AX48" s="102"/>
      <c r="AY48" s="109"/>
      <c r="AZ48" s="126"/>
      <c r="BA48" s="122"/>
      <c r="BB48" s="189"/>
      <c r="BC48" s="100"/>
      <c r="BD48" s="100"/>
      <c r="BE48" s="100"/>
      <c r="BF48" s="101"/>
      <c r="BG48" s="100"/>
      <c r="BH48" s="101"/>
      <c r="BI48" s="100"/>
      <c r="BJ48" s="113"/>
      <c r="BK48" s="109"/>
      <c r="BL48" s="126"/>
      <c r="BM48" s="105">
        <v>20</v>
      </c>
      <c r="BN48" s="121"/>
      <c r="BO48" s="121"/>
      <c r="BP48" s="121"/>
      <c r="BQ48" s="121">
        <v>15</v>
      </c>
      <c r="BR48" s="101">
        <v>1</v>
      </c>
      <c r="BS48" s="121">
        <v>40</v>
      </c>
      <c r="BT48" s="101">
        <v>2</v>
      </c>
      <c r="BU48" s="121"/>
      <c r="BV48" s="113"/>
      <c r="BW48" s="109">
        <v>3</v>
      </c>
      <c r="BX48" s="357" t="s">
        <v>59</v>
      </c>
      <c r="BY48" s="122"/>
      <c r="BZ48" s="189"/>
      <c r="CA48" s="100"/>
      <c r="CB48" s="100"/>
      <c r="CC48" s="100"/>
      <c r="CD48" s="101"/>
      <c r="CE48" s="100"/>
      <c r="CF48" s="101"/>
      <c r="CG48" s="100">
        <v>40</v>
      </c>
      <c r="CH48" s="113">
        <v>2</v>
      </c>
      <c r="CI48" s="109">
        <v>2</v>
      </c>
      <c r="CJ48" s="126" t="s">
        <v>112</v>
      </c>
    </row>
    <row r="49" spans="1:88" s="94" customFormat="1" ht="27.75" customHeight="1">
      <c r="A49" s="412">
        <v>32</v>
      </c>
      <c r="B49" s="186" t="s">
        <v>56</v>
      </c>
      <c r="C49" s="456" t="s">
        <v>92</v>
      </c>
      <c r="D49" s="449">
        <f>E49+F49+G49+H49+I49+K49+M49</f>
        <v>240</v>
      </c>
      <c r="E49" s="416">
        <f>Q49+AC49+AO49+BA49+BM49+BM50+BY49</f>
        <v>50</v>
      </c>
      <c r="F49" s="414">
        <f>R49+R50+AD49+AD50+AP49+AP50+BB49+BB50+BN49+BN50+BZ49+BZ50</f>
        <v>0</v>
      </c>
      <c r="G49" s="414">
        <f>S49+S50+AE49+AE50+AQ49+AQ50+BC49+BC50+BO49+BO50+CA49+CA50</f>
        <v>0</v>
      </c>
      <c r="H49" s="414">
        <f>T49+T50+AF49+AF50+AR49+AR50+BD49+BD50+BP49+BP50+CB49+CB50</f>
        <v>0</v>
      </c>
      <c r="I49" s="414">
        <f>U49+U50+AG49+AG50+AS49+AS50+BE49+BE50+BQ49+BQ50+CC49+CC50</f>
        <v>30</v>
      </c>
      <c r="J49" s="396">
        <f>V49+AH49+AT49+BF49+BR49+CD49</f>
        <v>3</v>
      </c>
      <c r="K49" s="414">
        <f>W49+W50+AI49+AI50+AU49+AU50+BG49+BG50+BS49+CE49+CE50</f>
        <v>80</v>
      </c>
      <c r="L49" s="396">
        <f>X49+AJ49+AV49+BH49+BT49+CF49</f>
        <v>3</v>
      </c>
      <c r="M49" s="414">
        <f>Y49+Y50+AK49+AK50+AW49+AW50+BI49+BI50+BU49+CG49</f>
        <v>80</v>
      </c>
      <c r="N49" s="445">
        <f>Z49+AL49+AX49+BJ49+BV49+CH49</f>
        <v>3</v>
      </c>
      <c r="O49" s="447">
        <f>AA50+AA49+AM49+AM50+AY49+AY50+BK49+BK50+BW49+CI49</f>
        <v>9</v>
      </c>
      <c r="P49" s="391" t="s">
        <v>59</v>
      </c>
      <c r="Q49" s="376"/>
      <c r="R49" s="366"/>
      <c r="S49" s="366"/>
      <c r="T49" s="366"/>
      <c r="U49" s="366"/>
      <c r="V49" s="374"/>
      <c r="W49" s="366"/>
      <c r="X49" s="374"/>
      <c r="Y49" s="366"/>
      <c r="Z49" s="381"/>
      <c r="AA49" s="360"/>
      <c r="AB49" s="362"/>
      <c r="AC49" s="485"/>
      <c r="AD49" s="383"/>
      <c r="AE49" s="383"/>
      <c r="AF49" s="383"/>
      <c r="AG49" s="383"/>
      <c r="AH49" s="374"/>
      <c r="AI49" s="383"/>
      <c r="AJ49" s="374"/>
      <c r="AK49" s="383"/>
      <c r="AL49" s="381"/>
      <c r="AM49" s="387"/>
      <c r="AN49" s="393"/>
      <c r="AO49" s="376"/>
      <c r="AP49" s="399"/>
      <c r="AQ49" s="399"/>
      <c r="AR49" s="399"/>
      <c r="AS49" s="399"/>
      <c r="AT49" s="396"/>
      <c r="AU49" s="399"/>
      <c r="AV49" s="396"/>
      <c r="AW49" s="399"/>
      <c r="AX49" s="445"/>
      <c r="AY49" s="479"/>
      <c r="AZ49" s="483"/>
      <c r="BA49" s="485"/>
      <c r="BB49" s="452"/>
      <c r="BC49" s="482"/>
      <c r="BD49" s="482"/>
      <c r="BE49" s="482"/>
      <c r="BF49" s="396"/>
      <c r="BG49" s="482"/>
      <c r="BH49" s="396"/>
      <c r="BI49" s="482"/>
      <c r="BJ49" s="454"/>
      <c r="BK49" s="479"/>
      <c r="BL49" s="483"/>
      <c r="BM49" s="105">
        <v>25</v>
      </c>
      <c r="BN49" s="397"/>
      <c r="BO49" s="397"/>
      <c r="BP49" s="366"/>
      <c r="BQ49" s="395">
        <v>30</v>
      </c>
      <c r="BR49" s="396">
        <v>3</v>
      </c>
      <c r="BS49" s="395">
        <v>80</v>
      </c>
      <c r="BT49" s="396">
        <v>3</v>
      </c>
      <c r="BU49" s="395"/>
      <c r="BV49" s="454"/>
      <c r="BW49" s="466">
        <v>6</v>
      </c>
      <c r="BX49" s="467" t="s">
        <v>59</v>
      </c>
      <c r="BY49" s="485"/>
      <c r="BZ49" s="452"/>
      <c r="CA49" s="383"/>
      <c r="CB49" s="383"/>
      <c r="CC49" s="383"/>
      <c r="CD49" s="396"/>
      <c r="CE49" s="383"/>
      <c r="CF49" s="396"/>
      <c r="CG49" s="414">
        <v>80</v>
      </c>
      <c r="CH49" s="454">
        <v>3</v>
      </c>
      <c r="CI49" s="466">
        <v>3</v>
      </c>
      <c r="CJ49" s="408" t="s">
        <v>112</v>
      </c>
    </row>
    <row r="50" spans="1:88" s="94" customFormat="1" ht="27.75" customHeight="1">
      <c r="A50" s="412"/>
      <c r="B50" s="185" t="s">
        <v>68</v>
      </c>
      <c r="C50" s="456"/>
      <c r="D50" s="449"/>
      <c r="E50" s="416"/>
      <c r="F50" s="414"/>
      <c r="G50" s="414"/>
      <c r="H50" s="414"/>
      <c r="I50" s="414"/>
      <c r="J50" s="396"/>
      <c r="K50" s="414"/>
      <c r="L50" s="396"/>
      <c r="M50" s="414"/>
      <c r="N50" s="445"/>
      <c r="O50" s="447"/>
      <c r="P50" s="392"/>
      <c r="Q50" s="377"/>
      <c r="R50" s="367"/>
      <c r="S50" s="367"/>
      <c r="T50" s="367"/>
      <c r="U50" s="367"/>
      <c r="V50" s="375"/>
      <c r="W50" s="367"/>
      <c r="X50" s="375"/>
      <c r="Y50" s="367"/>
      <c r="Z50" s="382"/>
      <c r="AA50" s="361"/>
      <c r="AB50" s="363"/>
      <c r="AC50" s="415"/>
      <c r="AD50" s="384"/>
      <c r="AE50" s="384"/>
      <c r="AF50" s="384"/>
      <c r="AG50" s="384"/>
      <c r="AH50" s="375"/>
      <c r="AI50" s="384"/>
      <c r="AJ50" s="375"/>
      <c r="AK50" s="384"/>
      <c r="AL50" s="382"/>
      <c r="AM50" s="388"/>
      <c r="AN50" s="394"/>
      <c r="AO50" s="377"/>
      <c r="AP50" s="400"/>
      <c r="AQ50" s="400"/>
      <c r="AR50" s="400"/>
      <c r="AS50" s="400"/>
      <c r="AT50" s="396"/>
      <c r="AU50" s="400"/>
      <c r="AV50" s="396"/>
      <c r="AW50" s="400"/>
      <c r="AX50" s="445"/>
      <c r="AY50" s="465"/>
      <c r="AZ50" s="407"/>
      <c r="BA50" s="415"/>
      <c r="BB50" s="452"/>
      <c r="BC50" s="413"/>
      <c r="BD50" s="413"/>
      <c r="BE50" s="413"/>
      <c r="BF50" s="396"/>
      <c r="BG50" s="413"/>
      <c r="BH50" s="396"/>
      <c r="BI50" s="413"/>
      <c r="BJ50" s="454"/>
      <c r="BK50" s="465"/>
      <c r="BL50" s="407"/>
      <c r="BM50" s="105">
        <v>25</v>
      </c>
      <c r="BN50" s="397"/>
      <c r="BO50" s="397"/>
      <c r="BP50" s="367"/>
      <c r="BQ50" s="395"/>
      <c r="BR50" s="396"/>
      <c r="BS50" s="395"/>
      <c r="BT50" s="396"/>
      <c r="BU50" s="395"/>
      <c r="BV50" s="454"/>
      <c r="BW50" s="466"/>
      <c r="BX50" s="467"/>
      <c r="BY50" s="415"/>
      <c r="BZ50" s="452"/>
      <c r="CA50" s="384"/>
      <c r="CB50" s="384"/>
      <c r="CC50" s="384"/>
      <c r="CD50" s="396"/>
      <c r="CE50" s="384"/>
      <c r="CF50" s="396"/>
      <c r="CG50" s="414"/>
      <c r="CH50" s="454"/>
      <c r="CI50" s="466"/>
      <c r="CJ50" s="408"/>
    </row>
    <row r="51" spans="1:88" s="94" customFormat="1" ht="27.75" customHeight="1">
      <c r="A51" s="412">
        <v>33</v>
      </c>
      <c r="B51" s="186" t="s">
        <v>52</v>
      </c>
      <c r="C51" s="456" t="s">
        <v>90</v>
      </c>
      <c r="D51" s="449">
        <f>E51+F51+G51+H51+I51+K51+M51</f>
        <v>230</v>
      </c>
      <c r="E51" s="416">
        <f>Q51+AC51+AO51+BA51+BM51+BM52+BY51</f>
        <v>45</v>
      </c>
      <c r="F51" s="414">
        <f>R51+R52+AD51+AD52+AP51+AP52+BB51+BB52+BN51+BN52+BZ51+BZ52</f>
        <v>0</v>
      </c>
      <c r="G51" s="414">
        <f>S51+S52+AE51+AE52+AQ51+AQ52+BC51+BC52+BO51+BO52+CA51+CA52</f>
        <v>0</v>
      </c>
      <c r="H51" s="414">
        <f>T51+T52+AF51+AF52+AR51+AR52+BD51+BD52+BP51+BP52+CB51+CB52</f>
        <v>0</v>
      </c>
      <c r="I51" s="414">
        <f>U51+AG51+AS51+BE51+BQ51+CC51</f>
        <v>25</v>
      </c>
      <c r="J51" s="396">
        <f>V51+AH51+AT51+BF51+BR51+CD51</f>
        <v>2</v>
      </c>
      <c r="K51" s="414">
        <f>W51+W52+AI51+AI52+AU51+AU52+BG51+BG52+BS51+CE51+CE52</f>
        <v>80</v>
      </c>
      <c r="L51" s="396">
        <f>X51+AJ51+AV51+BH51+BT51+CF51</f>
        <v>3</v>
      </c>
      <c r="M51" s="414">
        <f>Y51+Y52+AK51+AK52+AW51+AW52+BI51+BI52+BU51+CG51</f>
        <v>80</v>
      </c>
      <c r="N51" s="445">
        <f>Z51+AL51+AX51+BJ51+BV51+CH51</f>
        <v>3</v>
      </c>
      <c r="O51" s="447">
        <f>AA52+AA51+AM51+AM52+AY51+AY52+BK51+BK52+BW51+CI51</f>
        <v>8</v>
      </c>
      <c r="P51" s="391" t="s">
        <v>59</v>
      </c>
      <c r="Q51" s="376"/>
      <c r="R51" s="366"/>
      <c r="S51" s="366"/>
      <c r="T51" s="366"/>
      <c r="U51" s="366"/>
      <c r="V51" s="358"/>
      <c r="W51" s="366"/>
      <c r="X51" s="358"/>
      <c r="Y51" s="366"/>
      <c r="Z51" s="364"/>
      <c r="AA51" s="360"/>
      <c r="AB51" s="362"/>
      <c r="AC51" s="385"/>
      <c r="AD51" s="383"/>
      <c r="AE51" s="383"/>
      <c r="AF51" s="383"/>
      <c r="AG51" s="383"/>
      <c r="AH51" s="358"/>
      <c r="AI51" s="383"/>
      <c r="AJ51" s="358"/>
      <c r="AK51" s="383"/>
      <c r="AL51" s="381"/>
      <c r="AM51" s="387"/>
      <c r="AN51" s="393"/>
      <c r="AO51" s="376"/>
      <c r="AP51" s="366"/>
      <c r="AQ51" s="366"/>
      <c r="AR51" s="366"/>
      <c r="AS51" s="366"/>
      <c r="AT51" s="398"/>
      <c r="AU51" s="366"/>
      <c r="AV51" s="398"/>
      <c r="AW51" s="366"/>
      <c r="AX51" s="478"/>
      <c r="AY51" s="479"/>
      <c r="AZ51" s="483"/>
      <c r="BA51" s="385"/>
      <c r="BB51" s="452"/>
      <c r="BC51" s="383"/>
      <c r="BD51" s="482"/>
      <c r="BE51" s="482"/>
      <c r="BF51" s="398"/>
      <c r="BG51" s="482"/>
      <c r="BH51" s="398"/>
      <c r="BI51" s="482"/>
      <c r="BJ51" s="454"/>
      <c r="BK51" s="479"/>
      <c r="BL51" s="483"/>
      <c r="BM51" s="105">
        <v>20</v>
      </c>
      <c r="BN51" s="397"/>
      <c r="BO51" s="397"/>
      <c r="BP51" s="366"/>
      <c r="BQ51" s="395">
        <v>25</v>
      </c>
      <c r="BR51" s="396">
        <v>2</v>
      </c>
      <c r="BS51" s="395">
        <v>80</v>
      </c>
      <c r="BT51" s="396">
        <v>3</v>
      </c>
      <c r="BU51" s="395"/>
      <c r="BV51" s="454"/>
      <c r="BW51" s="466">
        <v>5</v>
      </c>
      <c r="BX51" s="467" t="s">
        <v>59</v>
      </c>
      <c r="BY51" s="485"/>
      <c r="BZ51" s="452"/>
      <c r="CA51" s="383"/>
      <c r="CB51" s="383"/>
      <c r="CC51" s="383"/>
      <c r="CD51" s="398"/>
      <c r="CE51" s="383"/>
      <c r="CF51" s="398"/>
      <c r="CG51" s="414">
        <v>80</v>
      </c>
      <c r="CH51" s="454">
        <v>3</v>
      </c>
      <c r="CI51" s="466">
        <v>3</v>
      </c>
      <c r="CJ51" s="408" t="s">
        <v>112</v>
      </c>
    </row>
    <row r="52" spans="1:88" s="94" customFormat="1" ht="27.75" customHeight="1">
      <c r="A52" s="412"/>
      <c r="B52" s="185" t="s">
        <v>53</v>
      </c>
      <c r="C52" s="456"/>
      <c r="D52" s="449"/>
      <c r="E52" s="416"/>
      <c r="F52" s="414"/>
      <c r="G52" s="414"/>
      <c r="H52" s="414"/>
      <c r="I52" s="414"/>
      <c r="J52" s="396"/>
      <c r="K52" s="414"/>
      <c r="L52" s="396"/>
      <c r="M52" s="414"/>
      <c r="N52" s="445"/>
      <c r="O52" s="447"/>
      <c r="P52" s="392"/>
      <c r="Q52" s="377"/>
      <c r="R52" s="367"/>
      <c r="S52" s="367"/>
      <c r="T52" s="367"/>
      <c r="U52" s="367"/>
      <c r="V52" s="359"/>
      <c r="W52" s="367"/>
      <c r="X52" s="359"/>
      <c r="Y52" s="367"/>
      <c r="Z52" s="365"/>
      <c r="AA52" s="361"/>
      <c r="AB52" s="363"/>
      <c r="AC52" s="386"/>
      <c r="AD52" s="384"/>
      <c r="AE52" s="384"/>
      <c r="AF52" s="384"/>
      <c r="AG52" s="384"/>
      <c r="AH52" s="359"/>
      <c r="AI52" s="384"/>
      <c r="AJ52" s="359"/>
      <c r="AK52" s="384"/>
      <c r="AL52" s="382"/>
      <c r="AM52" s="388"/>
      <c r="AN52" s="394"/>
      <c r="AO52" s="377"/>
      <c r="AP52" s="367"/>
      <c r="AQ52" s="367"/>
      <c r="AR52" s="367"/>
      <c r="AS52" s="367"/>
      <c r="AT52" s="398"/>
      <c r="AU52" s="367"/>
      <c r="AV52" s="398"/>
      <c r="AW52" s="367"/>
      <c r="AX52" s="478"/>
      <c r="AY52" s="465"/>
      <c r="AZ52" s="407"/>
      <c r="BA52" s="386"/>
      <c r="BB52" s="452"/>
      <c r="BC52" s="384"/>
      <c r="BD52" s="413"/>
      <c r="BE52" s="413"/>
      <c r="BF52" s="398"/>
      <c r="BG52" s="413"/>
      <c r="BH52" s="398"/>
      <c r="BI52" s="413"/>
      <c r="BJ52" s="454"/>
      <c r="BK52" s="465"/>
      <c r="BL52" s="407"/>
      <c r="BM52" s="105">
        <v>25</v>
      </c>
      <c r="BN52" s="397"/>
      <c r="BO52" s="397"/>
      <c r="BP52" s="367"/>
      <c r="BQ52" s="395"/>
      <c r="BR52" s="396"/>
      <c r="BS52" s="395"/>
      <c r="BT52" s="396"/>
      <c r="BU52" s="395"/>
      <c r="BV52" s="454"/>
      <c r="BW52" s="466"/>
      <c r="BX52" s="467"/>
      <c r="BY52" s="415"/>
      <c r="BZ52" s="452"/>
      <c r="CA52" s="384"/>
      <c r="CB52" s="384"/>
      <c r="CC52" s="384"/>
      <c r="CD52" s="398"/>
      <c r="CE52" s="384"/>
      <c r="CF52" s="398"/>
      <c r="CG52" s="414"/>
      <c r="CH52" s="454"/>
      <c r="CI52" s="466"/>
      <c r="CJ52" s="408"/>
    </row>
    <row r="53" spans="1:88" s="94" customFormat="1" ht="27.75" customHeight="1">
      <c r="A53" s="412">
        <v>34</v>
      </c>
      <c r="B53" s="186" t="s">
        <v>54</v>
      </c>
      <c r="C53" s="456" t="s">
        <v>91</v>
      </c>
      <c r="D53" s="449">
        <f>E53+F53+G53+H53+I53+K53+M53</f>
        <v>240</v>
      </c>
      <c r="E53" s="416">
        <f>Q53+AC53+AO53+BA53+BM53+BM54+BY53</f>
        <v>50</v>
      </c>
      <c r="F53" s="414">
        <f>R53+R54+AD53+AD54+AP53+AP54+BB53+BB54+BN53+BN54+BZ53+BZ54</f>
        <v>0</v>
      </c>
      <c r="G53" s="414">
        <f>S53+S54+AE53+AE54+AQ53+AQ54+BC53+BC54+BO53+BO54+CA53+CA54</f>
        <v>0</v>
      </c>
      <c r="H53" s="414">
        <f>T53+T54+AF53+AF54+AR53+AR54+BD53+BD54+BP53+BP54+CB53+CB54</f>
        <v>0</v>
      </c>
      <c r="I53" s="414">
        <f>U53+AG53+AS53+BE53+BQ53+CC53</f>
        <v>30</v>
      </c>
      <c r="J53" s="396">
        <f>V53+AH53+AT53+BF53+BR53+CD53</f>
        <v>3</v>
      </c>
      <c r="K53" s="414">
        <f>W53+W54+AI53+AI54+AU53+AU54+BG53+BG54+BS53+CE53+CE54</f>
        <v>80</v>
      </c>
      <c r="L53" s="396">
        <f>X53+AJ53+AV53+BH53+BT53+CF53</f>
        <v>3</v>
      </c>
      <c r="M53" s="414">
        <f>Y53+Y54+AK53+AK54+AW53+AW54+BI53+BI54+BU53+CG53</f>
        <v>80</v>
      </c>
      <c r="N53" s="445">
        <f>Z53+AL53+AX53+BJ53+BV53+CH53</f>
        <v>3</v>
      </c>
      <c r="O53" s="447">
        <f>AA54+AA53+AM53+AM54+AY53+AY54+BK53+BK54+BW53+CI53</f>
        <v>9</v>
      </c>
      <c r="P53" s="389" t="s">
        <v>59</v>
      </c>
      <c r="Q53" s="376"/>
      <c r="R53" s="366"/>
      <c r="S53" s="366"/>
      <c r="T53" s="366"/>
      <c r="U53" s="366"/>
      <c r="V53" s="374"/>
      <c r="W53" s="366"/>
      <c r="X53" s="374"/>
      <c r="Y53" s="366"/>
      <c r="Z53" s="381"/>
      <c r="AA53" s="360"/>
      <c r="AB53" s="362"/>
      <c r="AC53" s="485"/>
      <c r="AD53" s="383"/>
      <c r="AE53" s="383"/>
      <c r="AF53" s="383"/>
      <c r="AG53" s="383"/>
      <c r="AH53" s="374"/>
      <c r="AI53" s="383"/>
      <c r="AJ53" s="374"/>
      <c r="AK53" s="383"/>
      <c r="AL53" s="381"/>
      <c r="AM53" s="387"/>
      <c r="AN53" s="393"/>
      <c r="AO53" s="376"/>
      <c r="AP53" s="399"/>
      <c r="AQ53" s="399"/>
      <c r="AR53" s="399"/>
      <c r="AS53" s="399"/>
      <c r="AT53" s="396"/>
      <c r="AU53" s="399"/>
      <c r="AV53" s="396"/>
      <c r="AW53" s="399"/>
      <c r="AX53" s="445"/>
      <c r="AY53" s="479"/>
      <c r="AZ53" s="483"/>
      <c r="BA53" s="485"/>
      <c r="BB53" s="452"/>
      <c r="BC53" s="482"/>
      <c r="BD53" s="482"/>
      <c r="BE53" s="482"/>
      <c r="BF53" s="396"/>
      <c r="BG53" s="482"/>
      <c r="BH53" s="396"/>
      <c r="BI53" s="482"/>
      <c r="BJ53" s="454"/>
      <c r="BK53" s="479"/>
      <c r="BL53" s="483"/>
      <c r="BM53" s="105">
        <v>25</v>
      </c>
      <c r="BN53" s="397"/>
      <c r="BO53" s="397"/>
      <c r="BP53" s="366"/>
      <c r="BQ53" s="395">
        <v>30</v>
      </c>
      <c r="BR53" s="396">
        <v>3</v>
      </c>
      <c r="BS53" s="395">
        <v>80</v>
      </c>
      <c r="BT53" s="396">
        <v>3</v>
      </c>
      <c r="BU53" s="395"/>
      <c r="BV53" s="454"/>
      <c r="BW53" s="466">
        <v>6</v>
      </c>
      <c r="BX53" s="467" t="s">
        <v>59</v>
      </c>
      <c r="BY53" s="485"/>
      <c r="BZ53" s="452"/>
      <c r="CA53" s="383"/>
      <c r="CB53" s="383"/>
      <c r="CC53" s="383"/>
      <c r="CD53" s="396"/>
      <c r="CE53" s="482"/>
      <c r="CF53" s="396"/>
      <c r="CG53" s="414">
        <v>80</v>
      </c>
      <c r="CH53" s="454">
        <v>3</v>
      </c>
      <c r="CI53" s="466">
        <v>3</v>
      </c>
      <c r="CJ53" s="408" t="s">
        <v>112</v>
      </c>
    </row>
    <row r="54" spans="1:88" s="94" customFormat="1" ht="27.75" customHeight="1">
      <c r="A54" s="412"/>
      <c r="B54" s="185" t="s">
        <v>55</v>
      </c>
      <c r="C54" s="456"/>
      <c r="D54" s="449"/>
      <c r="E54" s="416"/>
      <c r="F54" s="414"/>
      <c r="G54" s="414"/>
      <c r="H54" s="414"/>
      <c r="I54" s="414"/>
      <c r="J54" s="396"/>
      <c r="K54" s="414"/>
      <c r="L54" s="396"/>
      <c r="M54" s="414"/>
      <c r="N54" s="445"/>
      <c r="O54" s="447"/>
      <c r="P54" s="390"/>
      <c r="Q54" s="377"/>
      <c r="R54" s="367"/>
      <c r="S54" s="367"/>
      <c r="T54" s="367"/>
      <c r="U54" s="367"/>
      <c r="V54" s="375"/>
      <c r="W54" s="367"/>
      <c r="X54" s="375"/>
      <c r="Y54" s="367"/>
      <c r="Z54" s="382"/>
      <c r="AA54" s="361"/>
      <c r="AB54" s="363"/>
      <c r="AC54" s="415"/>
      <c r="AD54" s="384"/>
      <c r="AE54" s="384"/>
      <c r="AF54" s="384"/>
      <c r="AG54" s="384"/>
      <c r="AH54" s="375"/>
      <c r="AI54" s="384"/>
      <c r="AJ54" s="375"/>
      <c r="AK54" s="384"/>
      <c r="AL54" s="382"/>
      <c r="AM54" s="388"/>
      <c r="AN54" s="394"/>
      <c r="AO54" s="377"/>
      <c r="AP54" s="400"/>
      <c r="AQ54" s="400"/>
      <c r="AR54" s="400"/>
      <c r="AS54" s="400"/>
      <c r="AT54" s="396"/>
      <c r="AU54" s="400"/>
      <c r="AV54" s="396"/>
      <c r="AW54" s="400"/>
      <c r="AX54" s="445"/>
      <c r="AY54" s="465"/>
      <c r="AZ54" s="407"/>
      <c r="BA54" s="415"/>
      <c r="BB54" s="452"/>
      <c r="BC54" s="413"/>
      <c r="BD54" s="413"/>
      <c r="BE54" s="413"/>
      <c r="BF54" s="396"/>
      <c r="BG54" s="413"/>
      <c r="BH54" s="396"/>
      <c r="BI54" s="413"/>
      <c r="BJ54" s="454"/>
      <c r="BK54" s="465"/>
      <c r="BL54" s="407"/>
      <c r="BM54" s="105">
        <v>25</v>
      </c>
      <c r="BN54" s="397"/>
      <c r="BO54" s="397"/>
      <c r="BP54" s="367"/>
      <c r="BQ54" s="395"/>
      <c r="BR54" s="396"/>
      <c r="BS54" s="395"/>
      <c r="BT54" s="396"/>
      <c r="BU54" s="395"/>
      <c r="BV54" s="454"/>
      <c r="BW54" s="466"/>
      <c r="BX54" s="467"/>
      <c r="BY54" s="415"/>
      <c r="BZ54" s="452"/>
      <c r="CA54" s="384"/>
      <c r="CB54" s="384"/>
      <c r="CC54" s="384"/>
      <c r="CD54" s="396"/>
      <c r="CE54" s="413"/>
      <c r="CF54" s="396"/>
      <c r="CG54" s="414"/>
      <c r="CH54" s="454"/>
      <c r="CI54" s="466"/>
      <c r="CJ54" s="408"/>
    </row>
    <row r="55" spans="1:88" s="94" customFormat="1" ht="28.5" customHeight="1">
      <c r="A55" s="95">
        <v>35</v>
      </c>
      <c r="B55" s="194" t="s">
        <v>35</v>
      </c>
      <c r="C55" s="195" t="s">
        <v>94</v>
      </c>
      <c r="D55" s="98">
        <f>E55+F55+G55+H55+I55+K55+M55</f>
        <v>130</v>
      </c>
      <c r="E55" s="99">
        <f>Q55+AC55+AO55+BA55+BM55+BY55</f>
        <v>25</v>
      </c>
      <c r="F55" s="234">
        <f t="shared" ref="F55:H56" si="41">R55+AD55+AP55+BB55+BN55+BZ55</f>
        <v>0</v>
      </c>
      <c r="G55" s="234">
        <f t="shared" si="41"/>
        <v>0</v>
      </c>
      <c r="H55" s="234">
        <f t="shared" si="41"/>
        <v>0</v>
      </c>
      <c r="I55" s="234">
        <f>U55+AG55+AS55++BE55+BQ55+CC55</f>
        <v>25</v>
      </c>
      <c r="J55" s="232">
        <f>V55+AH55+AT55+BF55+BR55+CD55</f>
        <v>2</v>
      </c>
      <c r="K55" s="100">
        <f t="shared" ref="K55:O58" si="42">W55+AI55+AU55+BG55+BS55+CE55</f>
        <v>40</v>
      </c>
      <c r="L55" s="101">
        <f t="shared" si="42"/>
        <v>2</v>
      </c>
      <c r="M55" s="100">
        <f t="shared" si="42"/>
        <v>40</v>
      </c>
      <c r="N55" s="102">
        <f t="shared" si="42"/>
        <v>2</v>
      </c>
      <c r="O55" s="109">
        <f t="shared" si="42"/>
        <v>6</v>
      </c>
      <c r="P55" s="115" t="s">
        <v>59</v>
      </c>
      <c r="Q55" s="120"/>
      <c r="R55" s="121"/>
      <c r="S55" s="121"/>
      <c r="T55" s="121"/>
      <c r="U55" s="121"/>
      <c r="V55" s="101"/>
      <c r="W55" s="121"/>
      <c r="X55" s="101"/>
      <c r="Y55" s="121"/>
      <c r="Z55" s="113"/>
      <c r="AA55" s="109"/>
      <c r="AB55" s="126"/>
      <c r="AC55" s="122"/>
      <c r="AD55" s="100"/>
      <c r="AE55" s="100"/>
      <c r="AF55" s="100"/>
      <c r="AG55" s="100"/>
      <c r="AH55" s="101"/>
      <c r="AI55" s="100"/>
      <c r="AJ55" s="101"/>
      <c r="AK55" s="100"/>
      <c r="AL55" s="113"/>
      <c r="AM55" s="128"/>
      <c r="AN55" s="110"/>
      <c r="AO55" s="123"/>
      <c r="AP55" s="121"/>
      <c r="AQ55" s="121"/>
      <c r="AR55" s="121"/>
      <c r="AS55" s="121"/>
      <c r="AT55" s="101"/>
      <c r="AU55" s="121"/>
      <c r="AV55" s="101"/>
      <c r="AW55" s="121"/>
      <c r="AX55" s="102"/>
      <c r="AY55" s="109"/>
      <c r="AZ55" s="126"/>
      <c r="BA55" s="122"/>
      <c r="BB55" s="189"/>
      <c r="BC55" s="100"/>
      <c r="BD55" s="100"/>
      <c r="BE55" s="100"/>
      <c r="BF55" s="101"/>
      <c r="BG55" s="100"/>
      <c r="BH55" s="101"/>
      <c r="BI55" s="100"/>
      <c r="BJ55" s="113"/>
      <c r="BK55" s="109"/>
      <c r="BL55" s="126"/>
      <c r="BM55" s="120">
        <v>25</v>
      </c>
      <c r="BN55" s="121"/>
      <c r="BO55" s="121"/>
      <c r="BP55" s="121"/>
      <c r="BQ55" s="121">
        <v>25</v>
      </c>
      <c r="BR55" s="101">
        <v>2</v>
      </c>
      <c r="BS55" s="121">
        <v>40</v>
      </c>
      <c r="BT55" s="101">
        <v>2</v>
      </c>
      <c r="BU55" s="121"/>
      <c r="BV55" s="113"/>
      <c r="BW55" s="109">
        <v>4</v>
      </c>
      <c r="BX55" s="357" t="s">
        <v>59</v>
      </c>
      <c r="BY55" s="122"/>
      <c r="BZ55" s="189"/>
      <c r="CA55" s="100"/>
      <c r="CB55" s="100"/>
      <c r="CC55" s="100"/>
      <c r="CD55" s="101"/>
      <c r="CE55" s="100"/>
      <c r="CF55" s="101"/>
      <c r="CG55" s="100">
        <v>40</v>
      </c>
      <c r="CH55" s="113">
        <v>2</v>
      </c>
      <c r="CI55" s="109">
        <v>2</v>
      </c>
      <c r="CJ55" s="126" t="s">
        <v>112</v>
      </c>
    </row>
    <row r="56" spans="1:88" s="94" customFormat="1" ht="28.5" customHeight="1">
      <c r="A56" s="95">
        <v>36</v>
      </c>
      <c r="B56" s="196" t="s">
        <v>36</v>
      </c>
      <c r="C56" s="97" t="s">
        <v>95</v>
      </c>
      <c r="D56" s="98">
        <f>E56+F56+G56+H56+I56+K56+M56</f>
        <v>50</v>
      </c>
      <c r="E56" s="254">
        <f>Q56+AC56+AO56+BA56+BM56+BY56</f>
        <v>15</v>
      </c>
      <c r="F56" s="234">
        <f t="shared" si="41"/>
        <v>0</v>
      </c>
      <c r="G56" s="234">
        <f t="shared" si="41"/>
        <v>20</v>
      </c>
      <c r="H56" s="234">
        <f t="shared" si="41"/>
        <v>0</v>
      </c>
      <c r="I56" s="234">
        <f>U56+AG56+AS56+BE56+BQ56+CC56</f>
        <v>15</v>
      </c>
      <c r="J56" s="232">
        <f>V56+AH56+AT56+BF56+BR56+CD56</f>
        <v>2</v>
      </c>
      <c r="K56" s="100">
        <f t="shared" si="42"/>
        <v>0</v>
      </c>
      <c r="L56" s="101">
        <f t="shared" si="42"/>
        <v>0</v>
      </c>
      <c r="M56" s="100">
        <f t="shared" si="42"/>
        <v>0</v>
      </c>
      <c r="N56" s="102">
        <f t="shared" si="42"/>
        <v>0</v>
      </c>
      <c r="O56" s="109">
        <f t="shared" si="42"/>
        <v>2</v>
      </c>
      <c r="P56" s="126" t="s">
        <v>112</v>
      </c>
      <c r="Q56" s="120">
        <v>15</v>
      </c>
      <c r="R56" s="121"/>
      <c r="S56" s="121">
        <v>20</v>
      </c>
      <c r="T56" s="121"/>
      <c r="U56" s="121">
        <v>15</v>
      </c>
      <c r="V56" s="101">
        <v>2</v>
      </c>
      <c r="W56" s="121"/>
      <c r="X56" s="101"/>
      <c r="Y56" s="121"/>
      <c r="Z56" s="113"/>
      <c r="AA56" s="109">
        <v>2</v>
      </c>
      <c r="AB56" s="126" t="s">
        <v>112</v>
      </c>
      <c r="AC56" s="122"/>
      <c r="AD56" s="100"/>
      <c r="AE56" s="100"/>
      <c r="AF56" s="100"/>
      <c r="AG56" s="100"/>
      <c r="AH56" s="101"/>
      <c r="AI56" s="100"/>
      <c r="AJ56" s="101"/>
      <c r="AK56" s="100"/>
      <c r="AL56" s="113"/>
      <c r="AM56" s="128"/>
      <c r="AN56" s="110"/>
      <c r="AO56" s="123"/>
      <c r="AP56" s="121"/>
      <c r="AQ56" s="121"/>
      <c r="AR56" s="121"/>
      <c r="AS56" s="121"/>
      <c r="AT56" s="101"/>
      <c r="AU56" s="121"/>
      <c r="AV56" s="101"/>
      <c r="AW56" s="121"/>
      <c r="AX56" s="102"/>
      <c r="AY56" s="109"/>
      <c r="AZ56" s="126"/>
      <c r="BA56" s="122"/>
      <c r="BB56" s="189"/>
      <c r="BC56" s="100"/>
      <c r="BD56" s="100"/>
      <c r="BE56" s="100"/>
      <c r="BF56" s="101"/>
      <c r="BG56" s="100"/>
      <c r="BH56" s="101"/>
      <c r="BI56" s="100"/>
      <c r="BJ56" s="113"/>
      <c r="BK56" s="109"/>
      <c r="BL56" s="126"/>
      <c r="BM56" s="120"/>
      <c r="BN56" s="121"/>
      <c r="BO56" s="121"/>
      <c r="BP56" s="121"/>
      <c r="BQ56" s="121"/>
      <c r="BR56" s="101"/>
      <c r="BS56" s="121"/>
      <c r="BT56" s="101"/>
      <c r="BU56" s="121"/>
      <c r="BV56" s="113"/>
      <c r="BW56" s="109"/>
      <c r="BX56" s="126"/>
      <c r="BY56" s="122"/>
      <c r="BZ56" s="189"/>
      <c r="CA56" s="100"/>
      <c r="CB56" s="100"/>
      <c r="CC56" s="100"/>
      <c r="CD56" s="101"/>
      <c r="CE56" s="100"/>
      <c r="CF56" s="101"/>
      <c r="CG56" s="100"/>
      <c r="CH56" s="113"/>
      <c r="CI56" s="109"/>
      <c r="CJ56" s="126"/>
    </row>
    <row r="57" spans="1:88" s="94" customFormat="1" ht="28.5" customHeight="1">
      <c r="A57" s="95">
        <v>37</v>
      </c>
      <c r="B57" s="196" t="s">
        <v>104</v>
      </c>
      <c r="C57" s="97" t="s">
        <v>108</v>
      </c>
      <c r="D57" s="98">
        <f>E57+F57+G57+H57+I57+K57+M57</f>
        <v>50</v>
      </c>
      <c r="E57" s="254">
        <f>Q57+AC57+AO57+BA57+BM57+BY57</f>
        <v>15</v>
      </c>
      <c r="F57" s="234">
        <f t="shared" ref="F57:H58" si="43">R57+AD57+AP57+BB57+BN57+BZ57</f>
        <v>15</v>
      </c>
      <c r="G57" s="234">
        <f t="shared" si="43"/>
        <v>0</v>
      </c>
      <c r="H57" s="234">
        <f t="shared" si="43"/>
        <v>0</v>
      </c>
      <c r="I57" s="234">
        <f>U57+AG57+AS57+BE57+BQ57+CC57</f>
        <v>20</v>
      </c>
      <c r="J57" s="232">
        <f>V57+AH57+AT57+BF57+BR57+CD57</f>
        <v>2</v>
      </c>
      <c r="K57" s="100">
        <f t="shared" si="42"/>
        <v>0</v>
      </c>
      <c r="L57" s="101">
        <f t="shared" si="42"/>
        <v>0</v>
      </c>
      <c r="M57" s="100">
        <f t="shared" si="42"/>
        <v>0</v>
      </c>
      <c r="N57" s="102">
        <f t="shared" si="42"/>
        <v>0</v>
      </c>
      <c r="O57" s="109">
        <f t="shared" si="42"/>
        <v>2</v>
      </c>
      <c r="P57" s="126" t="s">
        <v>112</v>
      </c>
      <c r="Q57" s="120"/>
      <c r="R57" s="121"/>
      <c r="S57" s="121"/>
      <c r="T57" s="121"/>
      <c r="U57" s="121"/>
      <c r="V57" s="101"/>
      <c r="W57" s="121"/>
      <c r="X57" s="101"/>
      <c r="Y57" s="121"/>
      <c r="Z57" s="113"/>
      <c r="AA57" s="109"/>
      <c r="AB57" s="126"/>
      <c r="AC57" s="122"/>
      <c r="AD57" s="100"/>
      <c r="AE57" s="100"/>
      <c r="AF57" s="100"/>
      <c r="AG57" s="100"/>
      <c r="AH57" s="101"/>
      <c r="AI57" s="100"/>
      <c r="AJ57" s="101"/>
      <c r="AK57" s="100"/>
      <c r="AL57" s="113"/>
      <c r="AM57" s="191"/>
      <c r="AN57" s="192"/>
      <c r="AO57" s="123">
        <v>15</v>
      </c>
      <c r="AP57" s="121">
        <v>15</v>
      </c>
      <c r="AQ57" s="121"/>
      <c r="AR57" s="121"/>
      <c r="AS57" s="121">
        <v>20</v>
      </c>
      <c r="AT57" s="101">
        <v>2</v>
      </c>
      <c r="AU57" s="121"/>
      <c r="AV57" s="101"/>
      <c r="AW57" s="121"/>
      <c r="AX57" s="102"/>
      <c r="AY57" s="193">
        <v>2</v>
      </c>
      <c r="AZ57" s="126" t="s">
        <v>112</v>
      </c>
      <c r="BA57" s="122"/>
      <c r="BB57" s="189"/>
      <c r="BC57" s="100"/>
      <c r="BD57" s="100"/>
      <c r="BE57" s="100"/>
      <c r="BF57" s="101"/>
      <c r="BG57" s="100"/>
      <c r="BH57" s="101"/>
      <c r="BI57" s="100"/>
      <c r="BJ57" s="113"/>
      <c r="BK57" s="241"/>
      <c r="BL57" s="248"/>
      <c r="BM57" s="120"/>
      <c r="BN57" s="121"/>
      <c r="BO57" s="121"/>
      <c r="BP57" s="121"/>
      <c r="BQ57" s="121"/>
      <c r="BR57" s="101"/>
      <c r="BS57" s="121"/>
      <c r="BT57" s="101"/>
      <c r="BU57" s="121"/>
      <c r="BV57" s="113"/>
      <c r="BW57" s="193"/>
      <c r="BX57" s="126"/>
      <c r="BY57" s="122"/>
      <c r="BZ57" s="189"/>
      <c r="CA57" s="100"/>
      <c r="CB57" s="100"/>
      <c r="CC57" s="100"/>
      <c r="CD57" s="101"/>
      <c r="CE57" s="100"/>
      <c r="CF57" s="101"/>
      <c r="CG57" s="100"/>
      <c r="CH57" s="113"/>
      <c r="CI57" s="233"/>
      <c r="CJ57" s="235"/>
    </row>
    <row r="58" spans="1:88" s="94" customFormat="1" ht="28.5" customHeight="1" thickBot="1">
      <c r="A58" s="129">
        <v>38</v>
      </c>
      <c r="B58" s="197" t="s">
        <v>123</v>
      </c>
      <c r="C58" s="159" t="s">
        <v>121</v>
      </c>
      <c r="D58" s="132">
        <f>E58+F58+G58+H58+I58+K58+M58</f>
        <v>40</v>
      </c>
      <c r="E58" s="254">
        <f>Q58+AC58+AO58+BA58+BM58+BY58</f>
        <v>0</v>
      </c>
      <c r="F58" s="134">
        <f t="shared" si="43"/>
        <v>0</v>
      </c>
      <c r="G58" s="134">
        <f t="shared" si="43"/>
        <v>0</v>
      </c>
      <c r="H58" s="134">
        <f t="shared" si="43"/>
        <v>40</v>
      </c>
      <c r="I58" s="134">
        <f>U58+AG58+AS58+BE58+BQ58+CC58</f>
        <v>0</v>
      </c>
      <c r="J58" s="135">
        <f>V58+AH58+AT58+BF58+BR58+CD58</f>
        <v>5</v>
      </c>
      <c r="K58" s="134">
        <f t="shared" si="42"/>
        <v>0</v>
      </c>
      <c r="L58" s="135">
        <f t="shared" si="42"/>
        <v>0</v>
      </c>
      <c r="M58" s="134">
        <f t="shared" si="42"/>
        <v>0</v>
      </c>
      <c r="N58" s="136">
        <f t="shared" si="42"/>
        <v>0</v>
      </c>
      <c r="O58" s="142">
        <f t="shared" si="42"/>
        <v>5</v>
      </c>
      <c r="P58" s="138" t="s">
        <v>112</v>
      </c>
      <c r="Q58" s="198"/>
      <c r="R58" s="199"/>
      <c r="S58" s="199"/>
      <c r="T58" s="199"/>
      <c r="U58" s="199"/>
      <c r="V58" s="135"/>
      <c r="W58" s="199"/>
      <c r="X58" s="135"/>
      <c r="Y58" s="199"/>
      <c r="Z58" s="141"/>
      <c r="AA58" s="142"/>
      <c r="AB58" s="138"/>
      <c r="AC58" s="144"/>
      <c r="AD58" s="134"/>
      <c r="AE58" s="134"/>
      <c r="AF58" s="134"/>
      <c r="AG58" s="134"/>
      <c r="AH58" s="135"/>
      <c r="AI58" s="134"/>
      <c r="AJ58" s="135"/>
      <c r="AK58" s="134"/>
      <c r="AL58" s="141"/>
      <c r="AM58" s="145"/>
      <c r="AN58" s="143"/>
      <c r="AO58" s="200"/>
      <c r="AP58" s="199"/>
      <c r="AQ58" s="199"/>
      <c r="AR58" s="199"/>
      <c r="AS58" s="199"/>
      <c r="AT58" s="135"/>
      <c r="AU58" s="199"/>
      <c r="AV58" s="135"/>
      <c r="AW58" s="199"/>
      <c r="AX58" s="136"/>
      <c r="AY58" s="142"/>
      <c r="AZ58" s="138"/>
      <c r="BA58" s="144"/>
      <c r="BB58" s="201"/>
      <c r="BC58" s="134"/>
      <c r="BD58" s="134"/>
      <c r="BE58" s="134"/>
      <c r="BF58" s="135"/>
      <c r="BG58" s="134"/>
      <c r="BH58" s="135"/>
      <c r="BI58" s="134"/>
      <c r="BJ58" s="141"/>
      <c r="BK58" s="242"/>
      <c r="BL58" s="249"/>
      <c r="BM58" s="198"/>
      <c r="BN58" s="199"/>
      <c r="BO58" s="140"/>
      <c r="BP58" s="140">
        <v>20</v>
      </c>
      <c r="BQ58" s="199"/>
      <c r="BR58" s="135">
        <v>2</v>
      </c>
      <c r="BS58" s="199"/>
      <c r="BT58" s="135"/>
      <c r="BU58" s="199"/>
      <c r="BV58" s="141"/>
      <c r="BW58" s="142">
        <v>2</v>
      </c>
      <c r="BX58" s="138" t="s">
        <v>112</v>
      </c>
      <c r="BY58" s="144"/>
      <c r="BZ58" s="201"/>
      <c r="CA58" s="134"/>
      <c r="CB58" s="134">
        <v>20</v>
      </c>
      <c r="CC58" s="134"/>
      <c r="CD58" s="135">
        <v>3</v>
      </c>
      <c r="CE58" s="134"/>
      <c r="CF58" s="135"/>
      <c r="CG58" s="134"/>
      <c r="CH58" s="141"/>
      <c r="CI58" s="238">
        <v>3</v>
      </c>
      <c r="CJ58" s="170" t="s">
        <v>112</v>
      </c>
    </row>
    <row r="59" spans="1:88" s="94" customFormat="1" ht="26.25" customHeight="1" thickBot="1">
      <c r="A59" s="457"/>
      <c r="B59" s="458"/>
      <c r="C59" s="459"/>
      <c r="D59" s="149">
        <f>SUM(D60:D61)</f>
        <v>75</v>
      </c>
      <c r="E59" s="148">
        <f t="shared" ref="E59:O59" si="44">SUM(E60:E61)</f>
        <v>15</v>
      </c>
      <c r="F59" s="150">
        <f t="shared" si="44"/>
        <v>60</v>
      </c>
      <c r="G59" s="150">
        <f t="shared" si="44"/>
        <v>0</v>
      </c>
      <c r="H59" s="150">
        <f t="shared" si="44"/>
        <v>0</v>
      </c>
      <c r="I59" s="150">
        <f t="shared" si="44"/>
        <v>0</v>
      </c>
      <c r="J59" s="150">
        <f t="shared" si="44"/>
        <v>0</v>
      </c>
      <c r="K59" s="150">
        <f t="shared" si="44"/>
        <v>0</v>
      </c>
      <c r="L59" s="150">
        <f t="shared" si="44"/>
        <v>0</v>
      </c>
      <c r="M59" s="150">
        <f t="shared" si="44"/>
        <v>0</v>
      </c>
      <c r="N59" s="151">
        <f t="shared" si="44"/>
        <v>0</v>
      </c>
      <c r="O59" s="148">
        <f t="shared" si="44"/>
        <v>0</v>
      </c>
      <c r="P59" s="151">
        <f>COUNTIF(P60:P61,"E")</f>
        <v>0</v>
      </c>
      <c r="Q59" s="202">
        <f>SUM(Q60:Q61)</f>
        <v>15</v>
      </c>
      <c r="R59" s="202">
        <f t="shared" ref="R59:AA59" si="45">SUM(R60:R61)</f>
        <v>30</v>
      </c>
      <c r="S59" s="202">
        <f t="shared" si="45"/>
        <v>0</v>
      </c>
      <c r="T59" s="202">
        <f t="shared" si="45"/>
        <v>0</v>
      </c>
      <c r="U59" s="202">
        <f t="shared" si="45"/>
        <v>0</v>
      </c>
      <c r="V59" s="202">
        <f t="shared" si="45"/>
        <v>0</v>
      </c>
      <c r="W59" s="202">
        <f t="shared" si="45"/>
        <v>0</v>
      </c>
      <c r="X59" s="202">
        <f t="shared" si="45"/>
        <v>0</v>
      </c>
      <c r="Y59" s="202">
        <f t="shared" si="45"/>
        <v>0</v>
      </c>
      <c r="Z59" s="263">
        <f t="shared" si="45"/>
        <v>0</v>
      </c>
      <c r="AA59" s="203">
        <f t="shared" si="45"/>
        <v>0</v>
      </c>
      <c r="AB59" s="151">
        <f>COUNTIF(AB60:AB61,"E")</f>
        <v>0</v>
      </c>
      <c r="AC59" s="202">
        <f>SUM(AC60:AC61)</f>
        <v>0</v>
      </c>
      <c r="AD59" s="202">
        <f t="shared" ref="AD59:AM59" si="46">SUM(AD60:AD61)</f>
        <v>30</v>
      </c>
      <c r="AE59" s="202">
        <f t="shared" si="46"/>
        <v>0</v>
      </c>
      <c r="AF59" s="202">
        <f t="shared" si="46"/>
        <v>0</v>
      </c>
      <c r="AG59" s="202">
        <f t="shared" si="46"/>
        <v>0</v>
      </c>
      <c r="AH59" s="202">
        <f t="shared" si="46"/>
        <v>0</v>
      </c>
      <c r="AI59" s="202">
        <f t="shared" si="46"/>
        <v>0</v>
      </c>
      <c r="AJ59" s="202">
        <f t="shared" si="46"/>
        <v>0</v>
      </c>
      <c r="AK59" s="202">
        <f t="shared" si="46"/>
        <v>0</v>
      </c>
      <c r="AL59" s="263">
        <f t="shared" si="46"/>
        <v>0</v>
      </c>
      <c r="AM59" s="203">
        <f t="shared" si="46"/>
        <v>0</v>
      </c>
      <c r="AN59" s="151">
        <f>COUNTIF(AN60:AN61,"E")</f>
        <v>0</v>
      </c>
      <c r="AO59" s="203">
        <f>SUM(AO60:AO61)</f>
        <v>0</v>
      </c>
      <c r="AP59" s="203">
        <f t="shared" ref="AP59:AY59" si="47">SUM(AP60:AP61)</f>
        <v>0</v>
      </c>
      <c r="AQ59" s="203">
        <f t="shared" si="47"/>
        <v>0</v>
      </c>
      <c r="AR59" s="203">
        <f t="shared" si="47"/>
        <v>0</v>
      </c>
      <c r="AS59" s="203">
        <f t="shared" si="47"/>
        <v>0</v>
      </c>
      <c r="AT59" s="203">
        <f t="shared" si="47"/>
        <v>0</v>
      </c>
      <c r="AU59" s="203">
        <f t="shared" si="47"/>
        <v>0</v>
      </c>
      <c r="AV59" s="203">
        <f t="shared" si="47"/>
        <v>0</v>
      </c>
      <c r="AW59" s="203">
        <f t="shared" si="47"/>
        <v>0</v>
      </c>
      <c r="AX59" s="266">
        <f t="shared" si="47"/>
        <v>0</v>
      </c>
      <c r="AY59" s="203">
        <f t="shared" si="47"/>
        <v>0</v>
      </c>
      <c r="AZ59" s="151">
        <f>COUNTIF(AZ60:AZ61,"E")</f>
        <v>0</v>
      </c>
      <c r="BA59" s="202">
        <f>SUM(BA60:BA61)</f>
        <v>0</v>
      </c>
      <c r="BB59" s="202">
        <f t="shared" ref="BB59:BK59" si="48">SUM(BB60:BB61)</f>
        <v>0</v>
      </c>
      <c r="BC59" s="202">
        <f t="shared" si="48"/>
        <v>0</v>
      </c>
      <c r="BD59" s="202">
        <f t="shared" si="48"/>
        <v>0</v>
      </c>
      <c r="BE59" s="202">
        <f t="shared" si="48"/>
        <v>0</v>
      </c>
      <c r="BF59" s="202">
        <f t="shared" si="48"/>
        <v>0</v>
      </c>
      <c r="BG59" s="202">
        <f t="shared" si="48"/>
        <v>0</v>
      </c>
      <c r="BH59" s="202">
        <f t="shared" si="48"/>
        <v>0</v>
      </c>
      <c r="BI59" s="202">
        <f t="shared" si="48"/>
        <v>0</v>
      </c>
      <c r="BJ59" s="263">
        <f t="shared" si="48"/>
        <v>0</v>
      </c>
      <c r="BK59" s="148">
        <f t="shared" si="48"/>
        <v>0</v>
      </c>
      <c r="BL59" s="151">
        <f>COUNTIF(BL60:BL61,"E")</f>
        <v>0</v>
      </c>
      <c r="BM59" s="202">
        <f>SUM(BM60:BM61)</f>
        <v>0</v>
      </c>
      <c r="BN59" s="202">
        <f t="shared" ref="BN59:BW59" si="49">SUM(BN60:BN61)</f>
        <v>0</v>
      </c>
      <c r="BO59" s="202">
        <f t="shared" si="49"/>
        <v>0</v>
      </c>
      <c r="BP59" s="202">
        <f t="shared" si="49"/>
        <v>0</v>
      </c>
      <c r="BQ59" s="202">
        <f t="shared" si="49"/>
        <v>0</v>
      </c>
      <c r="BR59" s="202">
        <f t="shared" si="49"/>
        <v>0</v>
      </c>
      <c r="BS59" s="202">
        <f t="shared" si="49"/>
        <v>0</v>
      </c>
      <c r="BT59" s="202">
        <f t="shared" si="49"/>
        <v>0</v>
      </c>
      <c r="BU59" s="202">
        <f t="shared" si="49"/>
        <v>0</v>
      </c>
      <c r="BV59" s="263">
        <f t="shared" si="49"/>
        <v>0</v>
      </c>
      <c r="BW59" s="203">
        <f t="shared" si="49"/>
        <v>0</v>
      </c>
      <c r="BX59" s="151">
        <f>COUNTIF(BX60:BX61,"E")</f>
        <v>0</v>
      </c>
      <c r="BY59" s="202">
        <f>SUM(BY60:BY61)</f>
        <v>0</v>
      </c>
      <c r="BZ59" s="202">
        <f t="shared" ref="BZ59:CI59" si="50">SUM(BZ60:BZ61)</f>
        <v>0</v>
      </c>
      <c r="CA59" s="202">
        <f t="shared" si="50"/>
        <v>0</v>
      </c>
      <c r="CB59" s="202">
        <f t="shared" si="50"/>
        <v>0</v>
      </c>
      <c r="CC59" s="202">
        <f t="shared" si="50"/>
        <v>0</v>
      </c>
      <c r="CD59" s="202">
        <f t="shared" si="50"/>
        <v>0</v>
      </c>
      <c r="CE59" s="202">
        <f t="shared" si="50"/>
        <v>0</v>
      </c>
      <c r="CF59" s="202">
        <f t="shared" si="50"/>
        <v>0</v>
      </c>
      <c r="CG59" s="202">
        <f t="shared" si="50"/>
        <v>0</v>
      </c>
      <c r="CH59" s="263">
        <f t="shared" si="50"/>
        <v>0</v>
      </c>
      <c r="CI59" s="203">
        <f t="shared" si="50"/>
        <v>0</v>
      </c>
      <c r="CJ59" s="151">
        <f>COUNTIF(CJ60:CJ61,"E")</f>
        <v>0</v>
      </c>
    </row>
    <row r="60" spans="1:88" s="94" customFormat="1" ht="28.5" customHeight="1">
      <c r="A60" s="70">
        <v>39</v>
      </c>
      <c r="B60" s="204" t="s">
        <v>97</v>
      </c>
      <c r="C60" s="72" t="s">
        <v>115</v>
      </c>
      <c r="D60" s="73">
        <f>E60+F60+G60+H60+I60+K60+M60</f>
        <v>15</v>
      </c>
      <c r="E60" s="74">
        <f t="shared" ref="E60:O61" si="51">Q60+AC60+AO60+BA60+BM60+BY60</f>
        <v>15</v>
      </c>
      <c r="F60" s="75">
        <f t="shared" si="51"/>
        <v>0</v>
      </c>
      <c r="G60" s="75">
        <f t="shared" si="51"/>
        <v>0</v>
      </c>
      <c r="H60" s="75">
        <f t="shared" si="51"/>
        <v>0</v>
      </c>
      <c r="I60" s="75">
        <f t="shared" si="51"/>
        <v>0</v>
      </c>
      <c r="J60" s="76">
        <f t="shared" si="51"/>
        <v>0</v>
      </c>
      <c r="K60" s="75">
        <f t="shared" si="51"/>
        <v>0</v>
      </c>
      <c r="L60" s="76">
        <f t="shared" si="51"/>
        <v>0</v>
      </c>
      <c r="M60" s="75">
        <f t="shared" si="51"/>
        <v>0</v>
      </c>
      <c r="N60" s="77">
        <f t="shared" si="51"/>
        <v>0</v>
      </c>
      <c r="O60" s="78">
        <f t="shared" si="51"/>
        <v>0</v>
      </c>
      <c r="P60" s="176" t="s">
        <v>64</v>
      </c>
      <c r="Q60" s="205">
        <v>15</v>
      </c>
      <c r="R60" s="206"/>
      <c r="S60" s="206"/>
      <c r="T60" s="206"/>
      <c r="U60" s="206"/>
      <c r="V60" s="207"/>
      <c r="W60" s="206"/>
      <c r="X60" s="207"/>
      <c r="Y60" s="206"/>
      <c r="Z60" s="264"/>
      <c r="AA60" s="78"/>
      <c r="AB60" s="176" t="s">
        <v>64</v>
      </c>
      <c r="AC60" s="208"/>
      <c r="AD60" s="209"/>
      <c r="AE60" s="209"/>
      <c r="AF60" s="209"/>
      <c r="AG60" s="209"/>
      <c r="AH60" s="207"/>
      <c r="AI60" s="209"/>
      <c r="AJ60" s="207"/>
      <c r="AK60" s="209"/>
      <c r="AL60" s="265"/>
      <c r="AM60" s="89"/>
      <c r="AN60" s="176"/>
      <c r="AO60" s="70"/>
      <c r="AP60" s="82"/>
      <c r="AQ60" s="82"/>
      <c r="AR60" s="82"/>
      <c r="AS60" s="82"/>
      <c r="AT60" s="83"/>
      <c r="AU60" s="82"/>
      <c r="AV60" s="83"/>
      <c r="AW60" s="82"/>
      <c r="AX60" s="256"/>
      <c r="AY60" s="78"/>
      <c r="AZ60" s="176"/>
      <c r="BA60" s="208"/>
      <c r="BB60" s="209"/>
      <c r="BC60" s="209"/>
      <c r="BD60" s="209"/>
      <c r="BE60" s="209"/>
      <c r="BF60" s="207"/>
      <c r="BG60" s="209"/>
      <c r="BH60" s="207"/>
      <c r="BI60" s="209"/>
      <c r="BJ60" s="265"/>
      <c r="BK60" s="78"/>
      <c r="BL60" s="176"/>
      <c r="BM60" s="175"/>
      <c r="BN60" s="82"/>
      <c r="BO60" s="82"/>
      <c r="BP60" s="82"/>
      <c r="BQ60" s="82"/>
      <c r="BR60" s="83"/>
      <c r="BS60" s="82"/>
      <c r="BT60" s="83"/>
      <c r="BU60" s="82"/>
      <c r="BV60" s="84"/>
      <c r="BW60" s="78"/>
      <c r="BX60" s="176"/>
      <c r="BY60" s="86"/>
      <c r="BZ60" s="87"/>
      <c r="CA60" s="87"/>
      <c r="CB60" s="87"/>
      <c r="CC60" s="87"/>
      <c r="CD60" s="83"/>
      <c r="CE60" s="87"/>
      <c r="CF60" s="83"/>
      <c r="CG60" s="87"/>
      <c r="CH60" s="88"/>
      <c r="CI60" s="89"/>
      <c r="CJ60" s="176"/>
    </row>
    <row r="61" spans="1:88" s="94" customFormat="1" ht="28.5" customHeight="1" thickBot="1">
      <c r="A61" s="129">
        <v>40</v>
      </c>
      <c r="B61" s="353" t="s">
        <v>105</v>
      </c>
      <c r="C61" s="159" t="s">
        <v>109</v>
      </c>
      <c r="D61" s="210">
        <f>E61+F61+G61+H61+I61+K61+M61</f>
        <v>60</v>
      </c>
      <c r="E61" s="211">
        <f t="shared" si="51"/>
        <v>0</v>
      </c>
      <c r="F61" s="212">
        <f t="shared" si="51"/>
        <v>60</v>
      </c>
      <c r="G61" s="212">
        <f t="shared" si="51"/>
        <v>0</v>
      </c>
      <c r="H61" s="212">
        <f t="shared" si="51"/>
        <v>0</v>
      </c>
      <c r="I61" s="212">
        <f t="shared" si="51"/>
        <v>0</v>
      </c>
      <c r="J61" s="213">
        <f t="shared" si="51"/>
        <v>0</v>
      </c>
      <c r="K61" s="212">
        <f t="shared" si="51"/>
        <v>0</v>
      </c>
      <c r="L61" s="213">
        <f t="shared" si="51"/>
        <v>0</v>
      </c>
      <c r="M61" s="212">
        <f t="shared" si="51"/>
        <v>0</v>
      </c>
      <c r="N61" s="214">
        <f t="shared" si="51"/>
        <v>0</v>
      </c>
      <c r="O61" s="215">
        <f t="shared" si="51"/>
        <v>0</v>
      </c>
      <c r="P61" s="216" t="s">
        <v>64</v>
      </c>
      <c r="Q61" s="129"/>
      <c r="R61" s="162">
        <v>30</v>
      </c>
      <c r="S61" s="162"/>
      <c r="T61" s="162"/>
      <c r="U61" s="162"/>
      <c r="V61" s="163"/>
      <c r="W61" s="162"/>
      <c r="X61" s="163"/>
      <c r="Y61" s="162"/>
      <c r="Z61" s="164"/>
      <c r="AA61" s="137"/>
      <c r="AB61" s="138" t="s">
        <v>64</v>
      </c>
      <c r="AC61" s="217"/>
      <c r="AD61" s="166">
        <v>30</v>
      </c>
      <c r="AE61" s="166"/>
      <c r="AF61" s="166"/>
      <c r="AG61" s="166"/>
      <c r="AH61" s="163"/>
      <c r="AI61" s="166"/>
      <c r="AJ61" s="163"/>
      <c r="AK61" s="166"/>
      <c r="AL61" s="141"/>
      <c r="AM61" s="167"/>
      <c r="AN61" s="258" t="s">
        <v>64</v>
      </c>
      <c r="AO61" s="129"/>
      <c r="AP61" s="162"/>
      <c r="AQ61" s="162"/>
      <c r="AR61" s="162"/>
      <c r="AS61" s="162"/>
      <c r="AT61" s="251"/>
      <c r="AU61" s="162"/>
      <c r="AV61" s="251"/>
      <c r="AW61" s="162"/>
      <c r="AX61" s="164"/>
      <c r="AY61" s="137"/>
      <c r="AZ61" s="138"/>
      <c r="BA61" s="252"/>
      <c r="BB61" s="253"/>
      <c r="BC61" s="253"/>
      <c r="BD61" s="253"/>
      <c r="BE61" s="253"/>
      <c r="BF61" s="251"/>
      <c r="BG61" s="253"/>
      <c r="BH61" s="251"/>
      <c r="BI61" s="253"/>
      <c r="BJ61" s="141"/>
      <c r="BK61" s="137"/>
      <c r="BL61" s="138"/>
      <c r="BM61" s="161"/>
      <c r="BN61" s="162"/>
      <c r="BO61" s="162"/>
      <c r="BP61" s="162"/>
      <c r="BQ61" s="162"/>
      <c r="BR61" s="163"/>
      <c r="BS61" s="162"/>
      <c r="BT61" s="163"/>
      <c r="BU61" s="162"/>
      <c r="BV61" s="164"/>
      <c r="BW61" s="137"/>
      <c r="BX61" s="138"/>
      <c r="BY61" s="165"/>
      <c r="BZ61" s="166"/>
      <c r="CA61" s="166"/>
      <c r="CB61" s="166"/>
      <c r="CC61" s="166"/>
      <c r="CD61" s="163"/>
      <c r="CE61" s="166"/>
      <c r="CF61" s="163"/>
      <c r="CG61" s="166"/>
      <c r="CH61" s="141"/>
      <c r="CI61" s="167"/>
      <c r="CJ61" s="138"/>
    </row>
    <row r="62" spans="1:88" ht="25.5" customHeight="1" thickBot="1">
      <c r="A62" s="461" t="s">
        <v>145</v>
      </c>
      <c r="B62" s="462"/>
      <c r="C62" s="463"/>
      <c r="D62" s="352">
        <f>SUM(D9+D18+D25+D36+D59)</f>
        <v>4795</v>
      </c>
      <c r="E62" s="257">
        <f t="shared" ref="E62:BP62" si="52">SUM(E9+E18+E25+E36+E59)</f>
        <v>1050</v>
      </c>
      <c r="F62" s="257">
        <f t="shared" si="52"/>
        <v>455</v>
      </c>
      <c r="G62" s="257">
        <f t="shared" si="52"/>
        <v>240</v>
      </c>
      <c r="H62" s="257">
        <f t="shared" si="52"/>
        <v>40</v>
      </c>
      <c r="I62" s="257">
        <f t="shared" si="52"/>
        <v>710</v>
      </c>
      <c r="J62" s="270">
        <f t="shared" si="52"/>
        <v>93</v>
      </c>
      <c r="K62" s="257">
        <f t="shared" si="52"/>
        <v>1100</v>
      </c>
      <c r="L62" s="270">
        <f t="shared" si="52"/>
        <v>41</v>
      </c>
      <c r="M62" s="257">
        <f t="shared" si="52"/>
        <v>1200</v>
      </c>
      <c r="N62" s="354">
        <f t="shared" si="52"/>
        <v>46</v>
      </c>
      <c r="O62" s="356">
        <f t="shared" si="52"/>
        <v>180</v>
      </c>
      <c r="P62" s="355">
        <f t="shared" si="52"/>
        <v>20</v>
      </c>
      <c r="Q62" s="259">
        <f t="shared" si="52"/>
        <v>295</v>
      </c>
      <c r="R62" s="260">
        <f t="shared" si="52"/>
        <v>190</v>
      </c>
      <c r="S62" s="260">
        <f t="shared" si="52"/>
        <v>130</v>
      </c>
      <c r="T62" s="260">
        <f t="shared" si="52"/>
        <v>0</v>
      </c>
      <c r="U62" s="260">
        <f t="shared" si="52"/>
        <v>185</v>
      </c>
      <c r="V62" s="268">
        <f t="shared" si="52"/>
        <v>30</v>
      </c>
      <c r="W62" s="260">
        <f t="shared" si="52"/>
        <v>0</v>
      </c>
      <c r="X62" s="268">
        <f t="shared" si="52"/>
        <v>0</v>
      </c>
      <c r="Y62" s="260">
        <f t="shared" si="52"/>
        <v>0</v>
      </c>
      <c r="Z62" s="269">
        <f t="shared" si="52"/>
        <v>0</v>
      </c>
      <c r="AA62" s="262">
        <f t="shared" si="52"/>
        <v>30</v>
      </c>
      <c r="AB62" s="271">
        <f t="shared" si="52"/>
        <v>4</v>
      </c>
      <c r="AC62" s="261">
        <f t="shared" si="52"/>
        <v>190</v>
      </c>
      <c r="AD62" s="260">
        <f t="shared" si="52"/>
        <v>170</v>
      </c>
      <c r="AE62" s="260">
        <f t="shared" si="52"/>
        <v>110</v>
      </c>
      <c r="AF62" s="260">
        <f t="shared" si="52"/>
        <v>0</v>
      </c>
      <c r="AG62" s="260">
        <f t="shared" si="52"/>
        <v>145</v>
      </c>
      <c r="AH62" s="268">
        <f t="shared" si="52"/>
        <v>22</v>
      </c>
      <c r="AI62" s="260">
        <f t="shared" si="52"/>
        <v>100</v>
      </c>
      <c r="AJ62" s="268">
        <f t="shared" si="52"/>
        <v>4</v>
      </c>
      <c r="AK62" s="260">
        <f t="shared" si="52"/>
        <v>120</v>
      </c>
      <c r="AL62" s="269">
        <f t="shared" si="52"/>
        <v>4</v>
      </c>
      <c r="AM62" s="262">
        <f t="shared" si="52"/>
        <v>30</v>
      </c>
      <c r="AN62" s="271">
        <f t="shared" si="52"/>
        <v>5</v>
      </c>
      <c r="AO62" s="259">
        <f t="shared" si="52"/>
        <v>245</v>
      </c>
      <c r="AP62" s="260">
        <f t="shared" si="52"/>
        <v>45</v>
      </c>
      <c r="AQ62" s="260">
        <f t="shared" si="52"/>
        <v>0</v>
      </c>
      <c r="AR62" s="260">
        <f t="shared" si="52"/>
        <v>0</v>
      </c>
      <c r="AS62" s="260">
        <f t="shared" si="52"/>
        <v>175</v>
      </c>
      <c r="AT62" s="268">
        <f t="shared" si="52"/>
        <v>15</v>
      </c>
      <c r="AU62" s="260">
        <f t="shared" si="52"/>
        <v>320</v>
      </c>
      <c r="AV62" s="268">
        <f t="shared" si="52"/>
        <v>13</v>
      </c>
      <c r="AW62" s="260">
        <f t="shared" si="52"/>
        <v>40</v>
      </c>
      <c r="AX62" s="269">
        <f t="shared" si="52"/>
        <v>2</v>
      </c>
      <c r="AY62" s="262">
        <f t="shared" si="52"/>
        <v>30</v>
      </c>
      <c r="AZ62" s="271">
        <f t="shared" si="52"/>
        <v>2</v>
      </c>
      <c r="BA62" s="261">
        <f t="shared" si="52"/>
        <v>105</v>
      </c>
      <c r="BB62" s="260">
        <f t="shared" si="52"/>
        <v>50</v>
      </c>
      <c r="BC62" s="260">
        <f t="shared" si="52"/>
        <v>0</v>
      </c>
      <c r="BD62" s="260">
        <f t="shared" si="52"/>
        <v>0</v>
      </c>
      <c r="BE62" s="260">
        <f t="shared" si="52"/>
        <v>55</v>
      </c>
      <c r="BF62" s="268">
        <f t="shared" si="52"/>
        <v>8</v>
      </c>
      <c r="BG62" s="260">
        <f t="shared" si="52"/>
        <v>240</v>
      </c>
      <c r="BH62" s="268">
        <f t="shared" si="52"/>
        <v>7</v>
      </c>
      <c r="BI62" s="260">
        <f t="shared" si="52"/>
        <v>400</v>
      </c>
      <c r="BJ62" s="269">
        <f t="shared" si="52"/>
        <v>15</v>
      </c>
      <c r="BK62" s="262">
        <f t="shared" si="52"/>
        <v>30</v>
      </c>
      <c r="BL62" s="271">
        <f t="shared" si="52"/>
        <v>4</v>
      </c>
      <c r="BM62" s="261">
        <f t="shared" si="52"/>
        <v>215</v>
      </c>
      <c r="BN62" s="260">
        <f t="shared" si="52"/>
        <v>0</v>
      </c>
      <c r="BO62" s="260">
        <f t="shared" si="52"/>
        <v>0</v>
      </c>
      <c r="BP62" s="260">
        <f t="shared" si="52"/>
        <v>20</v>
      </c>
      <c r="BQ62" s="260">
        <f t="shared" ref="BQ62:CJ62" si="53">SUM(BQ9+BQ18+BQ25+BQ36+BQ59)</f>
        <v>150</v>
      </c>
      <c r="BR62" s="268">
        <f t="shared" si="53"/>
        <v>15</v>
      </c>
      <c r="BS62" s="260">
        <f t="shared" si="53"/>
        <v>380</v>
      </c>
      <c r="BT62" s="268">
        <f t="shared" si="53"/>
        <v>15</v>
      </c>
      <c r="BU62" s="260">
        <f t="shared" si="53"/>
        <v>0</v>
      </c>
      <c r="BV62" s="269">
        <f t="shared" si="53"/>
        <v>0</v>
      </c>
      <c r="BW62" s="262">
        <f t="shared" si="53"/>
        <v>30</v>
      </c>
      <c r="BX62" s="271">
        <f t="shared" si="53"/>
        <v>5</v>
      </c>
      <c r="BY62" s="261">
        <f t="shared" si="53"/>
        <v>0</v>
      </c>
      <c r="BZ62" s="260">
        <f t="shared" si="53"/>
        <v>0</v>
      </c>
      <c r="CA62" s="260">
        <f t="shared" si="53"/>
        <v>0</v>
      </c>
      <c r="CB62" s="260">
        <f t="shared" si="53"/>
        <v>20</v>
      </c>
      <c r="CC62" s="260">
        <f t="shared" si="53"/>
        <v>0</v>
      </c>
      <c r="CD62" s="268">
        <f t="shared" si="53"/>
        <v>3</v>
      </c>
      <c r="CE62" s="260">
        <f t="shared" si="53"/>
        <v>60</v>
      </c>
      <c r="CF62" s="268">
        <f t="shared" si="53"/>
        <v>2</v>
      </c>
      <c r="CG62" s="260">
        <f t="shared" si="53"/>
        <v>640</v>
      </c>
      <c r="CH62" s="269">
        <f t="shared" si="53"/>
        <v>25</v>
      </c>
      <c r="CI62" s="262">
        <f t="shared" si="53"/>
        <v>30</v>
      </c>
      <c r="CJ62" s="271">
        <f t="shared" si="53"/>
        <v>0</v>
      </c>
    </row>
    <row r="63" spans="1:88" ht="28.5" customHeight="1" thickBot="1">
      <c r="A63" s="220"/>
      <c r="B63" s="17" t="s">
        <v>43</v>
      </c>
      <c r="C63" s="62"/>
      <c r="D63" s="63"/>
      <c r="E63" s="63"/>
      <c r="F63" s="63"/>
      <c r="G63" s="63"/>
      <c r="H63" s="63"/>
      <c r="I63" s="63"/>
      <c r="J63" s="63"/>
      <c r="K63" s="460" t="s">
        <v>177</v>
      </c>
      <c r="L63" s="460"/>
      <c r="M63" s="460"/>
      <c r="N63" s="460"/>
      <c r="O63" s="460"/>
      <c r="P63" s="460"/>
      <c r="Q63" s="378">
        <f>Q62+R62+S62+T62+U62+W62+Y62</f>
        <v>800</v>
      </c>
      <c r="R63" s="379"/>
      <c r="S63" s="379"/>
      <c r="T63" s="379"/>
      <c r="U63" s="379"/>
      <c r="V63" s="379"/>
      <c r="W63" s="379"/>
      <c r="X63" s="379"/>
      <c r="Y63" s="379"/>
      <c r="Z63" s="380"/>
      <c r="AA63" s="37"/>
      <c r="AB63" s="37"/>
      <c r="AC63" s="371">
        <f>AC62+AD62+AE62+AF62+AG62+AI62+AK62</f>
        <v>835</v>
      </c>
      <c r="AD63" s="372"/>
      <c r="AE63" s="372"/>
      <c r="AF63" s="372"/>
      <c r="AG63" s="372"/>
      <c r="AH63" s="372"/>
      <c r="AI63" s="372"/>
      <c r="AJ63" s="372"/>
      <c r="AK63" s="372"/>
      <c r="AL63" s="373"/>
      <c r="AM63" s="38"/>
      <c r="AN63" s="38"/>
      <c r="AO63" s="470">
        <f>AO62+AP62+AQ62+AR62+AS62+AU62+AW62</f>
        <v>825</v>
      </c>
      <c r="AP63" s="471"/>
      <c r="AQ63" s="471"/>
      <c r="AR63" s="471"/>
      <c r="AS63" s="471"/>
      <c r="AT63" s="471"/>
      <c r="AU63" s="471"/>
      <c r="AV63" s="471"/>
      <c r="AW63" s="471"/>
      <c r="AX63" s="472"/>
      <c r="AY63" s="37"/>
      <c r="AZ63" s="37"/>
      <c r="BA63" s="473">
        <f>BA62+BB62+BC62+BD62+BE62+BG62+BI62</f>
        <v>850</v>
      </c>
      <c r="BB63" s="474"/>
      <c r="BC63" s="474"/>
      <c r="BD63" s="474"/>
      <c r="BE63" s="474"/>
      <c r="BF63" s="474"/>
      <c r="BG63" s="475"/>
      <c r="BH63" s="475"/>
      <c r="BI63" s="475"/>
      <c r="BJ63" s="476"/>
      <c r="BK63" s="37"/>
      <c r="BL63" s="37"/>
      <c r="BM63" s="470">
        <f>BM62+BN62+BO62+BP62+BQ62+BS62+BU62</f>
        <v>765</v>
      </c>
      <c r="BN63" s="471"/>
      <c r="BO63" s="471"/>
      <c r="BP63" s="471"/>
      <c r="BQ63" s="471"/>
      <c r="BR63" s="471"/>
      <c r="BS63" s="471"/>
      <c r="BT63" s="471"/>
      <c r="BU63" s="471"/>
      <c r="BV63" s="472"/>
      <c r="BW63" s="37"/>
      <c r="BX63" s="37"/>
      <c r="BY63" s="473">
        <f>BY62+BZ62+CA62+CB62+CC62+CE62+CG62</f>
        <v>720</v>
      </c>
      <c r="BZ63" s="474"/>
      <c r="CA63" s="474"/>
      <c r="CB63" s="474"/>
      <c r="CC63" s="474"/>
      <c r="CD63" s="474"/>
      <c r="CE63" s="475"/>
      <c r="CF63" s="475"/>
      <c r="CG63" s="475"/>
      <c r="CH63" s="476"/>
      <c r="CI63" s="38"/>
      <c r="CJ63" s="38"/>
    </row>
    <row r="64" spans="1:88" ht="15.75" thickBot="1">
      <c r="B64" s="455" t="s">
        <v>127</v>
      </c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</row>
    <row r="65" spans="1:90" ht="15.75" thickBot="1">
      <c r="B65" s="17" t="s">
        <v>143</v>
      </c>
      <c r="K65" s="489" t="s">
        <v>176</v>
      </c>
      <c r="L65" s="489"/>
      <c r="M65" s="489"/>
      <c r="N65" s="489"/>
      <c r="O65" s="489"/>
      <c r="P65" s="490"/>
      <c r="Q65" s="368">
        <f>SUM(Q63+AC63)</f>
        <v>1635</v>
      </c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70"/>
      <c r="AO65" s="368">
        <f>SUM(AO63+BA63)</f>
        <v>1675</v>
      </c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70"/>
      <c r="BM65" s="368">
        <f>SUM(BM63+BY63)</f>
        <v>1485</v>
      </c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69"/>
      <c r="CC65" s="369"/>
      <c r="CD65" s="369"/>
      <c r="CE65" s="369"/>
      <c r="CF65" s="369"/>
      <c r="CG65" s="369"/>
      <c r="CH65" s="370"/>
    </row>
    <row r="66" spans="1:90">
      <c r="A66" s="222"/>
      <c r="B66" s="40" t="s">
        <v>141</v>
      </c>
      <c r="C66" s="17"/>
      <c r="Q66" s="18"/>
      <c r="AA66"/>
      <c r="AB66"/>
      <c r="AC66" s="22"/>
      <c r="AD66" s="22"/>
      <c r="AL66"/>
    </row>
    <row r="67" spans="1:90">
      <c r="A67" s="222"/>
      <c r="B67" s="40" t="s">
        <v>140</v>
      </c>
      <c r="C67" s="17"/>
      <c r="Q67" s="18"/>
      <c r="AA67"/>
      <c r="AB67"/>
      <c r="AC67" s="22"/>
      <c r="AD67" s="22"/>
      <c r="AL67"/>
      <c r="AM67" s="61"/>
    </row>
    <row r="68" spans="1:90">
      <c r="A68" s="222"/>
      <c r="B68" s="40" t="s">
        <v>144</v>
      </c>
      <c r="C68" s="36"/>
      <c r="Q68" s="18"/>
      <c r="X68" s="12"/>
      <c r="AA68"/>
      <c r="AB68"/>
      <c r="AC68" s="22"/>
      <c r="AD68" s="22"/>
      <c r="AL68"/>
    </row>
    <row r="69" spans="1:90">
      <c r="A69" s="222"/>
      <c r="B69" s="51" t="s">
        <v>142</v>
      </c>
      <c r="C69" s="40"/>
      <c r="Q69" s="18"/>
      <c r="AA69"/>
      <c r="AB69"/>
      <c r="AC69" s="22"/>
      <c r="AD69" s="22"/>
      <c r="AL69"/>
    </row>
    <row r="70" spans="1:90">
      <c r="A70" s="220"/>
      <c r="B70" s="21" t="s">
        <v>66</v>
      </c>
      <c r="C70" s="40"/>
      <c r="D70" s="27"/>
      <c r="E70" s="49"/>
      <c r="F70" s="49"/>
      <c r="G70" s="49"/>
      <c r="H70" s="49"/>
      <c r="I70" s="49"/>
      <c r="J70" s="46"/>
      <c r="K70" s="46"/>
      <c r="L70" s="46"/>
      <c r="M70" s="46"/>
      <c r="N70" s="46"/>
      <c r="O70" s="28"/>
      <c r="P70" s="28"/>
      <c r="Q70" s="19"/>
      <c r="R70" s="9"/>
      <c r="S70" s="9"/>
      <c r="T70" s="9"/>
      <c r="U70" s="9"/>
      <c r="V70" s="9"/>
      <c r="W70" s="9"/>
      <c r="X70" s="33"/>
      <c r="AA70" s="9"/>
      <c r="AB70" s="9"/>
      <c r="AC70" s="12"/>
      <c r="AD70" s="25"/>
      <c r="AE70" s="9"/>
      <c r="AF70" s="9"/>
      <c r="AG70" s="9"/>
      <c r="AH70" s="9"/>
      <c r="AI70" s="9"/>
      <c r="AJ70" s="9"/>
      <c r="AK70" s="9"/>
      <c r="AL70" s="9"/>
      <c r="AM70" s="9"/>
      <c r="AN70" s="9"/>
      <c r="AY70" s="267"/>
      <c r="CK70" s="9"/>
      <c r="CL70" s="9"/>
    </row>
    <row r="71" spans="1:90" ht="15" customHeight="1">
      <c r="A71" s="222"/>
      <c r="B71" s="40" t="s">
        <v>96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Q71" s="18"/>
      <c r="X71" s="11" t="s">
        <v>114</v>
      </c>
      <c r="AA71"/>
      <c r="AB71"/>
      <c r="AC71" s="22"/>
      <c r="AD71" s="22"/>
      <c r="AL71"/>
    </row>
    <row r="72" spans="1:90">
      <c r="A72" s="222"/>
      <c r="B72" s="39" t="s">
        <v>131</v>
      </c>
      <c r="C72" s="17"/>
      <c r="Q72" s="18"/>
      <c r="X72" s="12" t="s">
        <v>139</v>
      </c>
      <c r="AA72"/>
      <c r="AB72"/>
      <c r="AC72" s="22"/>
      <c r="AD72" s="22"/>
      <c r="AL72"/>
    </row>
    <row r="73" spans="1:90" ht="15" customHeight="1">
      <c r="A73" s="64"/>
      <c r="B73" s="39" t="s">
        <v>110</v>
      </c>
      <c r="C73" s="40"/>
      <c r="D73" s="29"/>
      <c r="E73" s="47"/>
      <c r="F73" s="29"/>
      <c r="G73" s="48"/>
      <c r="H73" s="29"/>
      <c r="I73" s="29"/>
      <c r="J73" s="29"/>
      <c r="K73" s="29"/>
      <c r="L73" s="29"/>
      <c r="M73" s="29"/>
      <c r="N73" s="29"/>
      <c r="O73" s="29"/>
      <c r="P73" s="29"/>
      <c r="Q73" s="20"/>
      <c r="R73" s="9"/>
      <c r="S73" s="9"/>
      <c r="T73" s="9"/>
      <c r="U73" s="9"/>
      <c r="V73" s="9"/>
      <c r="W73" s="9"/>
      <c r="X73" s="10"/>
      <c r="AA73" s="9"/>
      <c r="AB73" s="9"/>
      <c r="AC73" s="12"/>
      <c r="AD73" s="12"/>
      <c r="AE73" s="9"/>
      <c r="AF73" s="9"/>
      <c r="AG73" s="9"/>
      <c r="AH73" s="9"/>
      <c r="AI73" s="9"/>
      <c r="AJ73" s="9"/>
      <c r="AK73" s="9"/>
      <c r="AL73" s="9"/>
      <c r="AM73" s="9"/>
      <c r="AN73" s="9"/>
      <c r="CK73" s="9"/>
      <c r="CL73" s="9"/>
    </row>
    <row r="74" spans="1:90" ht="15" customHeight="1">
      <c r="A74" s="64"/>
      <c r="B74" s="39"/>
      <c r="C74" s="40"/>
      <c r="D74" s="29"/>
      <c r="E74" s="47"/>
      <c r="F74" s="29"/>
      <c r="G74" s="48"/>
      <c r="H74" s="29"/>
      <c r="I74" s="29"/>
      <c r="J74" s="29"/>
      <c r="K74" s="29"/>
      <c r="L74" s="29"/>
      <c r="M74" s="29"/>
      <c r="N74" s="29"/>
      <c r="O74" s="29"/>
      <c r="P74" s="29"/>
      <c r="Q74" s="20"/>
      <c r="R74" s="9"/>
      <c r="S74" s="9"/>
      <c r="T74" s="9"/>
      <c r="U74" s="9"/>
      <c r="V74" s="9"/>
      <c r="W74" s="9"/>
      <c r="X74" s="10"/>
      <c r="AA74" s="9"/>
      <c r="AB74" s="9"/>
      <c r="AC74" s="12"/>
      <c r="AD74" s="12"/>
      <c r="AE74" s="9"/>
      <c r="AF74" s="9"/>
      <c r="AG74" s="9"/>
      <c r="AH74" s="9"/>
      <c r="AI74" s="9"/>
      <c r="AJ74" s="9"/>
      <c r="AK74" s="9"/>
      <c r="AL74" s="9"/>
      <c r="AM74" s="9"/>
      <c r="AN74" s="9"/>
      <c r="CK74" s="9"/>
      <c r="CL74" s="9"/>
    </row>
  </sheetData>
  <mergeCells count="724">
    <mergeCell ref="CC39:CC40"/>
    <mergeCell ref="K65:P65"/>
    <mergeCell ref="BX39:BX40"/>
    <mergeCell ref="BW39:BW40"/>
    <mergeCell ref="BU39:BU40"/>
    <mergeCell ref="BV39:BV40"/>
    <mergeCell ref="CB49:CB50"/>
    <mergeCell ref="BP51:BP52"/>
    <mergeCell ref="BY51:BY52"/>
    <mergeCell ref="CA51:CA52"/>
    <mergeCell ref="CB51:CB52"/>
    <mergeCell ref="BW51:BW52"/>
    <mergeCell ref="BK41:BK42"/>
    <mergeCell ref="BL41:BL42"/>
    <mergeCell ref="AU43:AU44"/>
    <mergeCell ref="AY43:AY44"/>
    <mergeCell ref="AY41:AY42"/>
    <mergeCell ref="AZ41:AZ42"/>
    <mergeCell ref="AX39:AX40"/>
    <mergeCell ref="AE45:AE46"/>
    <mergeCell ref="AF45:AF46"/>
    <mergeCell ref="AG45:AG46"/>
    <mergeCell ref="AE41:AE42"/>
    <mergeCell ref="AF41:AF42"/>
    <mergeCell ref="CB39:CB40"/>
    <mergeCell ref="BV41:BV42"/>
    <mergeCell ref="BW41:BW42"/>
    <mergeCell ref="BP49:BP50"/>
    <mergeCell ref="CB45:CB46"/>
    <mergeCell ref="BY49:BY50"/>
    <mergeCell ref="BV45:BV46"/>
    <mergeCell ref="BW45:BW46"/>
    <mergeCell ref="BS39:BS40"/>
    <mergeCell ref="BT39:BT40"/>
    <mergeCell ref="BR45:BR46"/>
    <mergeCell ref="BS45:BS46"/>
    <mergeCell ref="BU41:BU42"/>
    <mergeCell ref="BT41:BT42"/>
    <mergeCell ref="BR39:BR40"/>
    <mergeCell ref="BV49:BV50"/>
    <mergeCell ref="BW49:BW50"/>
    <mergeCell ref="BP45:BP46"/>
    <mergeCell ref="BP43:BP44"/>
    <mergeCell ref="BZ39:BZ40"/>
    <mergeCell ref="BY39:BY40"/>
    <mergeCell ref="BY41:BY42"/>
    <mergeCell ref="BY43:BY44"/>
    <mergeCell ref="BM39:BM40"/>
    <mergeCell ref="BM41:BM42"/>
    <mergeCell ref="BM43:BM44"/>
    <mergeCell ref="BO39:BO40"/>
    <mergeCell ref="BQ39:BQ40"/>
    <mergeCell ref="BP41:BP42"/>
    <mergeCell ref="BQ45:BQ46"/>
    <mergeCell ref="BN43:BN44"/>
    <mergeCell ref="BQ41:BQ42"/>
    <mergeCell ref="BN39:BN40"/>
    <mergeCell ref="AF53:AF54"/>
    <mergeCell ref="AG49:AG50"/>
    <mergeCell ref="AG51:AG52"/>
    <mergeCell ref="AE43:AE44"/>
    <mergeCell ref="AF43:AF44"/>
    <mergeCell ref="AG43:AG44"/>
    <mergeCell ref="AH53:AH54"/>
    <mergeCell ref="AI41:AI42"/>
    <mergeCell ref="AK41:AK42"/>
    <mergeCell ref="AI43:AI44"/>
    <mergeCell ref="AH41:AH42"/>
    <mergeCell ref="AE51:AE52"/>
    <mergeCell ref="AE53:AE54"/>
    <mergeCell ref="AF49:AF50"/>
    <mergeCell ref="AG53:AG54"/>
    <mergeCell ref="AE49:AE50"/>
    <mergeCell ref="AK49:AK50"/>
    <mergeCell ref="AG41:AG42"/>
    <mergeCell ref="Y53:Y54"/>
    <mergeCell ref="AA53:AA54"/>
    <mergeCell ref="AB53:AB54"/>
    <mergeCell ref="AK43:AK44"/>
    <mergeCell ref="AD45:AD46"/>
    <mergeCell ref="AI45:AI46"/>
    <mergeCell ref="AK45:AK46"/>
    <mergeCell ref="AI49:AI50"/>
    <mergeCell ref="AD49:AD50"/>
    <mergeCell ref="AD43:AD44"/>
    <mergeCell ref="AD53:AD54"/>
    <mergeCell ref="AB45:AB46"/>
    <mergeCell ref="AB49:AB50"/>
    <mergeCell ref="AB51:AB52"/>
    <mergeCell ref="AA49:AA50"/>
    <mergeCell ref="AA51:AA52"/>
    <mergeCell ref="AA45:AA46"/>
    <mergeCell ref="AD51:AD52"/>
    <mergeCell ref="AC43:AC44"/>
    <mergeCell ref="AC45:AC46"/>
    <mergeCell ref="AC49:AC50"/>
    <mergeCell ref="AC51:AC52"/>
    <mergeCell ref="AC53:AC54"/>
    <mergeCell ref="AF51:AF52"/>
    <mergeCell ref="AA43:AA44"/>
    <mergeCell ref="AB43:AB44"/>
    <mergeCell ref="X39:X40"/>
    <mergeCell ref="X41:X42"/>
    <mergeCell ref="AM51:AM52"/>
    <mergeCell ref="Z43:Z44"/>
    <mergeCell ref="X43:X44"/>
    <mergeCell ref="Y43:Y44"/>
    <mergeCell ref="AH49:AH50"/>
    <mergeCell ref="AH51:AH52"/>
    <mergeCell ref="AL49:AL50"/>
    <mergeCell ref="AL45:AL46"/>
    <mergeCell ref="AL43:AL44"/>
    <mergeCell ref="AL41:AL42"/>
    <mergeCell ref="AL39:AL40"/>
    <mergeCell ref="Z41:Z42"/>
    <mergeCell ref="AH39:AH40"/>
    <mergeCell ref="AM39:AM40"/>
    <mergeCell ref="BC39:BC40"/>
    <mergeCell ref="BD39:BD40"/>
    <mergeCell ref="BC41:BC42"/>
    <mergeCell ref="BD41:BD42"/>
    <mergeCell ref="BC43:BC44"/>
    <mergeCell ref="BD43:BD44"/>
    <mergeCell ref="AY45:AY46"/>
    <mergeCell ref="BB45:BB46"/>
    <mergeCell ref="AZ45:AZ46"/>
    <mergeCell ref="BA43:BA44"/>
    <mergeCell ref="BA45:BA46"/>
    <mergeCell ref="BC45:BC46"/>
    <mergeCell ref="E45:E46"/>
    <mergeCell ref="H39:H40"/>
    <mergeCell ref="I39:I40"/>
    <mergeCell ref="J39:J40"/>
    <mergeCell ref="A41:A42"/>
    <mergeCell ref="C41:C42"/>
    <mergeCell ref="D41:D42"/>
    <mergeCell ref="E41:E42"/>
    <mergeCell ref="F41:F42"/>
    <mergeCell ref="F43:F44"/>
    <mergeCell ref="A43:A44"/>
    <mergeCell ref="D43:D44"/>
    <mergeCell ref="E43:E44"/>
    <mergeCell ref="G43:G44"/>
    <mergeCell ref="H41:H42"/>
    <mergeCell ref="B25:C25"/>
    <mergeCell ref="K43:K44"/>
    <mergeCell ref="G41:G42"/>
    <mergeCell ref="H43:H44"/>
    <mergeCell ref="I43:I44"/>
    <mergeCell ref="I37:I38"/>
    <mergeCell ref="C43:C44"/>
    <mergeCell ref="A1:F1"/>
    <mergeCell ref="A2:F2"/>
    <mergeCell ref="A4:F4"/>
    <mergeCell ref="E6:N6"/>
    <mergeCell ref="N43:N44"/>
    <mergeCell ref="A45:A46"/>
    <mergeCell ref="C45:C46"/>
    <mergeCell ref="D45:D46"/>
    <mergeCell ref="BD53:BD54"/>
    <mergeCell ref="AQ53:AQ54"/>
    <mergeCell ref="AR49:AR50"/>
    <mergeCell ref="AR51:AR52"/>
    <mergeCell ref="AR53:AR54"/>
    <mergeCell ref="AI51:AI52"/>
    <mergeCell ref="AI53:AI54"/>
    <mergeCell ref="AK51:AK52"/>
    <mergeCell ref="BB53:BB54"/>
    <mergeCell ref="BC49:BC50"/>
    <mergeCell ref="AT51:AT52"/>
    <mergeCell ref="AT53:AT54"/>
    <mergeCell ref="AJ51:AJ52"/>
    <mergeCell ref="AJ53:AJ54"/>
    <mergeCell ref="AK53:AK54"/>
    <mergeCell ref="AM49:AM50"/>
    <mergeCell ref="F45:F46"/>
    <mergeCell ref="AN53:AN54"/>
    <mergeCell ref="AV45:AV46"/>
    <mergeCell ref="AW43:AW44"/>
    <mergeCell ref="BK53:BK54"/>
    <mergeCell ref="BL53:BL54"/>
    <mergeCell ref="BI49:BI50"/>
    <mergeCell ref="BL51:BL52"/>
    <mergeCell ref="BL45:BL46"/>
    <mergeCell ref="BJ45:BJ46"/>
    <mergeCell ref="BJ43:BJ44"/>
    <mergeCell ref="BL49:BL50"/>
    <mergeCell ref="BK51:BK52"/>
    <mergeCell ref="BK49:BK50"/>
    <mergeCell ref="BJ49:BJ50"/>
    <mergeCell ref="BE53:BE54"/>
    <mergeCell ref="BG53:BG54"/>
    <mergeCell ref="BI53:BI54"/>
    <mergeCell ref="AX49:AX50"/>
    <mergeCell ref="AV49:AV50"/>
    <mergeCell ref="AZ51:AZ52"/>
    <mergeCell ref="AY53:AY54"/>
    <mergeCell ref="AZ53:AZ54"/>
    <mergeCell ref="AO53:AO54"/>
    <mergeCell ref="BE51:BE52"/>
    <mergeCell ref="BG51:BG52"/>
    <mergeCell ref="BI51:BI52"/>
    <mergeCell ref="BH49:BH50"/>
    <mergeCell ref="BA49:BA50"/>
    <mergeCell ref="BA51:BA52"/>
    <mergeCell ref="BA53:BA54"/>
    <mergeCell ref="AX51:AX52"/>
    <mergeCell ref="BM45:BM46"/>
    <mergeCell ref="BC51:BC52"/>
    <mergeCell ref="BG49:BG50"/>
    <mergeCell ref="BB43:BB44"/>
    <mergeCell ref="BB49:BB50"/>
    <mergeCell ref="BB51:BB52"/>
    <mergeCell ref="BD51:BD52"/>
    <mergeCell ref="BE45:BE46"/>
    <mergeCell ref="BF45:BF46"/>
    <mergeCell ref="BD45:BD46"/>
    <mergeCell ref="BK45:BK46"/>
    <mergeCell ref="BI45:BI46"/>
    <mergeCell ref="BG45:BG46"/>
    <mergeCell ref="BK43:BK44"/>
    <mergeCell ref="BL43:BL44"/>
    <mergeCell ref="BI43:BI44"/>
    <mergeCell ref="BH45:BH46"/>
    <mergeCell ref="AU41:AU42"/>
    <mergeCell ref="AP43:AP44"/>
    <mergeCell ref="AM41:AM42"/>
    <mergeCell ref="AX43:AX44"/>
    <mergeCell ref="AZ43:AZ44"/>
    <mergeCell ref="AP41:AP42"/>
    <mergeCell ref="AQ41:AQ42"/>
    <mergeCell ref="AS41:AS42"/>
    <mergeCell ref="AT41:AT42"/>
    <mergeCell ref="AX45:AX46"/>
    <mergeCell ref="AV43:AV44"/>
    <mergeCell ref="BI41:BI42"/>
    <mergeCell ref="BG41:BG42"/>
    <mergeCell ref="BF43:BF44"/>
    <mergeCell ref="BG43:BG44"/>
    <mergeCell ref="AV41:AV42"/>
    <mergeCell ref="BH43:BH44"/>
    <mergeCell ref="BH41:BH42"/>
    <mergeCell ref="AW41:AW42"/>
    <mergeCell ref="AW45:AW46"/>
    <mergeCell ref="BE43:BE44"/>
    <mergeCell ref="AN39:AN40"/>
    <mergeCell ref="AJ41:AJ42"/>
    <mergeCell ref="CA53:CA54"/>
    <mergeCell ref="CB53:CB54"/>
    <mergeCell ref="CC53:CC54"/>
    <mergeCell ref="BV43:BV44"/>
    <mergeCell ref="BW43:BW44"/>
    <mergeCell ref="BO41:BO42"/>
    <mergeCell ref="BO43:BO44"/>
    <mergeCell ref="BQ43:BQ44"/>
    <mergeCell ref="BR43:BR44"/>
    <mergeCell ref="BS43:BS44"/>
    <mergeCell ref="BT43:BT44"/>
    <mergeCell ref="BU43:BU44"/>
    <mergeCell ref="BX41:BX42"/>
    <mergeCell ref="BZ41:BZ42"/>
    <mergeCell ref="CC41:CC42"/>
    <mergeCell ref="BN45:BN46"/>
    <mergeCell ref="BO45:BO46"/>
    <mergeCell ref="BT45:BT46"/>
    <mergeCell ref="AN41:AN42"/>
    <mergeCell ref="AM43:AM44"/>
    <mergeCell ref="AN43:AN44"/>
    <mergeCell ref="BV53:BV54"/>
    <mergeCell ref="BM65:CH65"/>
    <mergeCell ref="BN53:BN54"/>
    <mergeCell ref="BO53:BO54"/>
    <mergeCell ref="BQ53:BQ54"/>
    <mergeCell ref="BR53:BR54"/>
    <mergeCell ref="BU53:BU54"/>
    <mergeCell ref="BX53:BX54"/>
    <mergeCell ref="BZ53:BZ54"/>
    <mergeCell ref="BM63:BV63"/>
    <mergeCell ref="BN51:BN52"/>
    <mergeCell ref="BO51:BO52"/>
    <mergeCell ref="BQ51:BQ52"/>
    <mergeCell ref="BR51:BR52"/>
    <mergeCell ref="BS51:BS52"/>
    <mergeCell ref="BY63:CH63"/>
    <mergeCell ref="BP53:BP54"/>
    <mergeCell ref="BY53:BY54"/>
    <mergeCell ref="BX51:BX52"/>
    <mergeCell ref="BZ51:BZ52"/>
    <mergeCell ref="CG51:CG52"/>
    <mergeCell ref="CH51:CH52"/>
    <mergeCell ref="BT51:BT52"/>
    <mergeCell ref="CF51:CF52"/>
    <mergeCell ref="CD51:CD52"/>
    <mergeCell ref="CD53:CD54"/>
    <mergeCell ref="CH53:CH54"/>
    <mergeCell ref="CE51:CE52"/>
    <mergeCell ref="CE53:CE54"/>
    <mergeCell ref="CF53:CF54"/>
    <mergeCell ref="CG53:CG54"/>
    <mergeCell ref="BW53:BW54"/>
    <mergeCell ref="BS53:BS54"/>
    <mergeCell ref="BT53:BT54"/>
    <mergeCell ref="CI53:CI54"/>
    <mergeCell ref="CJ53:CJ54"/>
    <mergeCell ref="CJ49:CJ50"/>
    <mergeCell ref="BT49:BT50"/>
    <mergeCell ref="BU49:BU50"/>
    <mergeCell ref="BX49:BX50"/>
    <mergeCell ref="BZ49:BZ50"/>
    <mergeCell ref="CG49:CG50"/>
    <mergeCell ref="CH49:CH50"/>
    <mergeCell ref="CF49:CF50"/>
    <mergeCell ref="CD49:CD50"/>
    <mergeCell ref="CE49:CE50"/>
    <mergeCell ref="CA49:CA50"/>
    <mergeCell ref="CC49:CC50"/>
    <mergeCell ref="CC51:CC52"/>
    <mergeCell ref="BV51:BV52"/>
    <mergeCell ref="BU51:BU52"/>
    <mergeCell ref="CI51:CI52"/>
    <mergeCell ref="CJ51:CJ52"/>
    <mergeCell ref="BF49:BF50"/>
    <mergeCell ref="BD49:BD50"/>
    <mergeCell ref="BE49:BE50"/>
    <mergeCell ref="CD41:CD42"/>
    <mergeCell ref="CJ41:CJ42"/>
    <mergeCell ref="CF43:CF44"/>
    <mergeCell ref="CD43:CD44"/>
    <mergeCell ref="BX43:BX44"/>
    <mergeCell ref="BZ43:BZ44"/>
    <mergeCell ref="CG41:CG42"/>
    <mergeCell ref="CF45:CF46"/>
    <mergeCell ref="CD45:CD46"/>
    <mergeCell ref="CC45:CC46"/>
    <mergeCell ref="CE43:CE44"/>
    <mergeCell ref="BX45:BX46"/>
    <mergeCell ref="BZ45:BZ46"/>
    <mergeCell ref="CI45:CI46"/>
    <mergeCell ref="CG43:CG44"/>
    <mergeCell ref="CH43:CH44"/>
    <mergeCell ref="CA43:CA44"/>
    <mergeCell ref="CB43:CB44"/>
    <mergeCell ref="CC43:CC44"/>
    <mergeCell ref="CJ45:CJ46"/>
    <mergeCell ref="CJ43:CJ44"/>
    <mergeCell ref="AO65:BJ65"/>
    <mergeCell ref="BJ51:BJ52"/>
    <mergeCell ref="BJ53:BJ54"/>
    <mergeCell ref="BH53:BH54"/>
    <mergeCell ref="BH51:BH52"/>
    <mergeCell ref="AS49:AS50"/>
    <mergeCell ref="AS51:AS52"/>
    <mergeCell ref="AS53:AS54"/>
    <mergeCell ref="AU49:AU50"/>
    <mergeCell ref="BC53:BC54"/>
    <mergeCell ref="AP53:AP54"/>
    <mergeCell ref="AP51:AP52"/>
    <mergeCell ref="AP49:AP50"/>
    <mergeCell ref="AU51:AU52"/>
    <mergeCell ref="AU53:AU54"/>
    <mergeCell ref="AW49:AW50"/>
    <mergeCell ref="AQ51:AQ52"/>
    <mergeCell ref="AW51:AW52"/>
    <mergeCell ref="AW53:AW54"/>
    <mergeCell ref="AT49:AT50"/>
    <mergeCell ref="BF53:BF54"/>
    <mergeCell ref="AY49:AY50"/>
    <mergeCell ref="AZ49:AZ50"/>
    <mergeCell ref="AY51:AY52"/>
    <mergeCell ref="CH41:CH42"/>
    <mergeCell ref="CI41:CI42"/>
    <mergeCell ref="CI39:CI40"/>
    <mergeCell ref="CE39:CE40"/>
    <mergeCell ref="CF39:CF40"/>
    <mergeCell ref="CG39:CG40"/>
    <mergeCell ref="CH39:CH40"/>
    <mergeCell ref="CF41:CF42"/>
    <mergeCell ref="BN49:BN50"/>
    <mergeCell ref="BO49:BO50"/>
    <mergeCell ref="BQ49:BQ50"/>
    <mergeCell ref="BR49:BR50"/>
    <mergeCell ref="BS49:BS50"/>
    <mergeCell ref="CI43:CI44"/>
    <mergeCell ref="BN41:BN42"/>
    <mergeCell ref="CG45:CG46"/>
    <mergeCell ref="CE45:CE46"/>
    <mergeCell ref="CH45:CH46"/>
    <mergeCell ref="CI49:CI50"/>
    <mergeCell ref="BY45:BY46"/>
    <mergeCell ref="BR41:BR42"/>
    <mergeCell ref="BS41:BS42"/>
    <mergeCell ref="BU45:BU46"/>
    <mergeCell ref="CA45:CA46"/>
    <mergeCell ref="AO63:AX63"/>
    <mergeCell ref="BA63:BJ63"/>
    <mergeCell ref="AX53:AX54"/>
    <mergeCell ref="AV53:AV54"/>
    <mergeCell ref="AV51:AV52"/>
    <mergeCell ref="BF51:BF52"/>
    <mergeCell ref="BU37:BU38"/>
    <mergeCell ref="CC37:CC38"/>
    <mergeCell ref="CD37:CD38"/>
    <mergeCell ref="CA41:CA42"/>
    <mergeCell ref="CA39:CA40"/>
    <mergeCell ref="CB41:CB42"/>
    <mergeCell ref="CD39:CD40"/>
    <mergeCell ref="AR37:AR38"/>
    <mergeCell ref="AR39:AR40"/>
    <mergeCell ref="AR41:AR42"/>
    <mergeCell ref="AT39:AT40"/>
    <mergeCell ref="AU39:AU40"/>
    <mergeCell ref="AV39:AV40"/>
    <mergeCell ref="AT37:AT38"/>
    <mergeCell ref="AU37:AU38"/>
    <mergeCell ref="AV37:AV38"/>
    <mergeCell ref="AX37:AX38"/>
    <mergeCell ref="AX41:AX42"/>
    <mergeCell ref="BM6:CJ6"/>
    <mergeCell ref="BM7:BX7"/>
    <mergeCell ref="BY7:CJ7"/>
    <mergeCell ref="BN37:BN38"/>
    <mergeCell ref="BO37:BO38"/>
    <mergeCell ref="BR37:BR38"/>
    <mergeCell ref="BS37:BS38"/>
    <mergeCell ref="BT37:BT38"/>
    <mergeCell ref="BV37:BV38"/>
    <mergeCell ref="BZ37:BZ38"/>
    <mergeCell ref="BY37:BY38"/>
    <mergeCell ref="CH37:CH38"/>
    <mergeCell ref="BW37:BW38"/>
    <mergeCell ref="CA37:CA38"/>
    <mergeCell ref="CB37:CB38"/>
    <mergeCell ref="CG37:CG38"/>
    <mergeCell ref="CI37:CI38"/>
    <mergeCell ref="BP37:BP38"/>
    <mergeCell ref="BM37:BM38"/>
    <mergeCell ref="CE37:CE38"/>
    <mergeCell ref="CF37:CF38"/>
    <mergeCell ref="BQ37:BQ38"/>
    <mergeCell ref="AW39:AW40"/>
    <mergeCell ref="AY39:AY40"/>
    <mergeCell ref="AZ39:AZ40"/>
    <mergeCell ref="BF39:BF40"/>
    <mergeCell ref="CJ39:CJ40"/>
    <mergeCell ref="BX37:BX38"/>
    <mergeCell ref="CE41:CE42"/>
    <mergeCell ref="AZ37:AZ38"/>
    <mergeCell ref="BB37:BB38"/>
    <mergeCell ref="BE37:BE38"/>
    <mergeCell ref="BJ41:BJ42"/>
    <mergeCell ref="BG39:BG40"/>
    <mergeCell ref="BH39:BH40"/>
    <mergeCell ref="BI39:BI40"/>
    <mergeCell ref="BB41:BB42"/>
    <mergeCell ref="BK37:BK38"/>
    <mergeCell ref="BL37:BL38"/>
    <mergeCell ref="BF37:BF38"/>
    <mergeCell ref="BG37:BG38"/>
    <mergeCell ref="BH37:BH38"/>
    <mergeCell ref="BJ39:BJ40"/>
    <mergeCell ref="BK39:BK40"/>
    <mergeCell ref="BL39:BL40"/>
    <mergeCell ref="BP39:BP40"/>
    <mergeCell ref="B64:M64"/>
    <mergeCell ref="A53:A54"/>
    <mergeCell ref="C53:C54"/>
    <mergeCell ref="D53:D54"/>
    <mergeCell ref="A59:C59"/>
    <mergeCell ref="I49:I50"/>
    <mergeCell ref="A51:A52"/>
    <mergeCell ref="C51:C52"/>
    <mergeCell ref="C49:C50"/>
    <mergeCell ref="G49:G50"/>
    <mergeCell ref="D49:D50"/>
    <mergeCell ref="D51:D52"/>
    <mergeCell ref="K63:P63"/>
    <mergeCell ref="J49:J50"/>
    <mergeCell ref="K53:K54"/>
    <mergeCell ref="L51:L52"/>
    <mergeCell ref="M51:M52"/>
    <mergeCell ref="N51:N52"/>
    <mergeCell ref="N53:N54"/>
    <mergeCell ref="I53:I54"/>
    <mergeCell ref="E51:E52"/>
    <mergeCell ref="A62:C62"/>
    <mergeCell ref="E53:E54"/>
    <mergeCell ref="A49:A50"/>
    <mergeCell ref="AO6:BL6"/>
    <mergeCell ref="AO7:AZ7"/>
    <mergeCell ref="BA7:BL7"/>
    <mergeCell ref="AP37:AP38"/>
    <mergeCell ref="AQ37:AQ38"/>
    <mergeCell ref="AS37:AS38"/>
    <mergeCell ref="AW37:AW38"/>
    <mergeCell ref="BI37:BI38"/>
    <mergeCell ref="BJ37:BJ38"/>
    <mergeCell ref="AY37:AY38"/>
    <mergeCell ref="BC37:BC38"/>
    <mergeCell ref="BD37:BD38"/>
    <mergeCell ref="AP39:AP40"/>
    <mergeCell ref="AQ39:AQ40"/>
    <mergeCell ref="AS39:AS40"/>
    <mergeCell ref="BF41:BF42"/>
    <mergeCell ref="BE41:BE42"/>
    <mergeCell ref="BE39:BE40"/>
    <mergeCell ref="BB39:BB40"/>
    <mergeCell ref="H53:H54"/>
    <mergeCell ref="F53:F54"/>
    <mergeCell ref="G53:G54"/>
    <mergeCell ref="J53:J54"/>
    <mergeCell ref="H51:H52"/>
    <mergeCell ref="I51:I52"/>
    <mergeCell ref="J51:J52"/>
    <mergeCell ref="F51:F52"/>
    <mergeCell ref="G51:G52"/>
    <mergeCell ref="P41:P42"/>
    <mergeCell ref="G45:G46"/>
    <mergeCell ref="H45:H46"/>
    <mergeCell ref="I45:I46"/>
    <mergeCell ref="J45:J46"/>
    <mergeCell ref="J43:J44"/>
    <mergeCell ref="O53:O54"/>
    <mergeCell ref="K51:K52"/>
    <mergeCell ref="L53:L54"/>
    <mergeCell ref="M53:M54"/>
    <mergeCell ref="K49:K50"/>
    <mergeCell ref="L49:L50"/>
    <mergeCell ref="M49:M50"/>
    <mergeCell ref="I41:I42"/>
    <mergeCell ref="J41:J42"/>
    <mergeCell ref="K41:K42"/>
    <mergeCell ref="L41:L42"/>
    <mergeCell ref="M43:M44"/>
    <mergeCell ref="O51:O52"/>
    <mergeCell ref="O45:O46"/>
    <mergeCell ref="N49:N50"/>
    <mergeCell ref="M45:M46"/>
    <mergeCell ref="N45:N46"/>
    <mergeCell ref="O49:O50"/>
    <mergeCell ref="A39:A40"/>
    <mergeCell ref="C39:C40"/>
    <mergeCell ref="D39:D40"/>
    <mergeCell ref="E39:E40"/>
    <mergeCell ref="F39:F40"/>
    <mergeCell ref="G39:G40"/>
    <mergeCell ref="M41:M42"/>
    <mergeCell ref="N41:N42"/>
    <mergeCell ref="K45:K46"/>
    <mergeCell ref="L45:L46"/>
    <mergeCell ref="O43:O44"/>
    <mergeCell ref="K39:K40"/>
    <mergeCell ref="L39:L40"/>
    <mergeCell ref="M39:M40"/>
    <mergeCell ref="N39:N40"/>
    <mergeCell ref="O39:O40"/>
    <mergeCell ref="O41:O42"/>
    <mergeCell ref="L43:L44"/>
    <mergeCell ref="E49:E50"/>
    <mergeCell ref="F49:F50"/>
    <mergeCell ref="H49:H50"/>
    <mergeCell ref="E7:N7"/>
    <mergeCell ref="Y37:Y38"/>
    <mergeCell ref="AA37:AA38"/>
    <mergeCell ref="B9:C9"/>
    <mergeCell ref="B18:C18"/>
    <mergeCell ref="C37:C38"/>
    <mergeCell ref="M37:M38"/>
    <mergeCell ref="N37:N38"/>
    <mergeCell ref="J37:J38"/>
    <mergeCell ref="K37:K38"/>
    <mergeCell ref="O37:O38"/>
    <mergeCell ref="G37:G38"/>
    <mergeCell ref="D37:D38"/>
    <mergeCell ref="B36:C36"/>
    <mergeCell ref="P39:P40"/>
    <mergeCell ref="T45:T46"/>
    <mergeCell ref="U45:U46"/>
    <mergeCell ref="W45:W46"/>
    <mergeCell ref="Y45:Y46"/>
    <mergeCell ref="U41:U42"/>
    <mergeCell ref="W41:W42"/>
    <mergeCell ref="Q6:AN6"/>
    <mergeCell ref="Q7:AB7"/>
    <mergeCell ref="AC7:AN7"/>
    <mergeCell ref="O6:O8"/>
    <mergeCell ref="P6:P8"/>
    <mergeCell ref="AI37:AI38"/>
    <mergeCell ref="AK37:AK38"/>
    <mergeCell ref="P37:P38"/>
    <mergeCell ref="AB37:AB38"/>
    <mergeCell ref="R37:R38"/>
    <mergeCell ref="S37:S38"/>
    <mergeCell ref="T37:T38"/>
    <mergeCell ref="AH37:AH38"/>
    <mergeCell ref="X37:X38"/>
    <mergeCell ref="V37:V38"/>
    <mergeCell ref="Q37:Q38"/>
    <mergeCell ref="U37:U38"/>
    <mergeCell ref="W37:W38"/>
    <mergeCell ref="AL37:AL38"/>
    <mergeCell ref="AM37:AM38"/>
    <mergeCell ref="AN37:AN38"/>
    <mergeCell ref="Z37:Z38"/>
    <mergeCell ref="AC37:AC38"/>
    <mergeCell ref="AD37:AD38"/>
    <mergeCell ref="CB1:CJ3"/>
    <mergeCell ref="A6:A8"/>
    <mergeCell ref="B6:B8"/>
    <mergeCell ref="C6:C8"/>
    <mergeCell ref="D6:D8"/>
    <mergeCell ref="L37:L38"/>
    <mergeCell ref="CJ37:CJ38"/>
    <mergeCell ref="AE39:AE40"/>
    <mergeCell ref="AF39:AF40"/>
    <mergeCell ref="AG39:AG40"/>
    <mergeCell ref="AI39:AI40"/>
    <mergeCell ref="AK39:AK40"/>
    <mergeCell ref="AJ37:AJ38"/>
    <mergeCell ref="AJ39:AJ40"/>
    <mergeCell ref="AE37:AE38"/>
    <mergeCell ref="AF37:AF38"/>
    <mergeCell ref="AG37:AG38"/>
    <mergeCell ref="A37:A38"/>
    <mergeCell ref="H37:H38"/>
    <mergeCell ref="E37:E38"/>
    <mergeCell ref="F37:F38"/>
    <mergeCell ref="Q39:Q40"/>
    <mergeCell ref="AC39:AC40"/>
    <mergeCell ref="AD39:AD40"/>
    <mergeCell ref="AN45:AN46"/>
    <mergeCell ref="AP45:AP46"/>
    <mergeCell ref="AQ45:AQ46"/>
    <mergeCell ref="AS45:AS46"/>
    <mergeCell ref="AR43:AR44"/>
    <mergeCell ref="AQ43:AQ44"/>
    <mergeCell ref="AS43:AS44"/>
    <mergeCell ref="AT43:AT44"/>
    <mergeCell ref="AQ49:AQ50"/>
    <mergeCell ref="AN49:AN50"/>
    <mergeCell ref="AN51:AN52"/>
    <mergeCell ref="AU45:AU46"/>
    <mergeCell ref="AR45:AR46"/>
    <mergeCell ref="AT45:AT46"/>
    <mergeCell ref="AO51:AO52"/>
    <mergeCell ref="AM45:AM46"/>
    <mergeCell ref="Q45:Q46"/>
    <mergeCell ref="Q51:Q52"/>
    <mergeCell ref="S53:S54"/>
    <mergeCell ref="T53:T54"/>
    <mergeCell ref="U53:U54"/>
    <mergeCell ref="AO49:AO50"/>
    <mergeCell ref="AL51:AL52"/>
    <mergeCell ref="R49:R50"/>
    <mergeCell ref="S49:S50"/>
    <mergeCell ref="T49:T50"/>
    <mergeCell ref="U49:U50"/>
    <mergeCell ref="W49:W50"/>
    <mergeCell ref="V53:V54"/>
    <mergeCell ref="Q53:Q54"/>
    <mergeCell ref="R51:R52"/>
    <mergeCell ref="S51:S52"/>
    <mergeCell ref="T51:T52"/>
    <mergeCell ref="V51:V52"/>
    <mergeCell ref="W53:W54"/>
    <mergeCell ref="W51:W52"/>
    <mergeCell ref="R45:R46"/>
    <mergeCell ref="AM53:AM54"/>
    <mergeCell ref="P43:P44"/>
    <mergeCell ref="X53:X54"/>
    <mergeCell ref="Z53:Z54"/>
    <mergeCell ref="Z51:Z52"/>
    <mergeCell ref="Z49:Z50"/>
    <mergeCell ref="Q43:Q44"/>
    <mergeCell ref="U51:U52"/>
    <mergeCell ref="R53:R54"/>
    <mergeCell ref="V43:V44"/>
    <mergeCell ref="R43:R44"/>
    <mergeCell ref="P45:P46"/>
    <mergeCell ref="Q49:Q50"/>
    <mergeCell ref="S43:S44"/>
    <mergeCell ref="T43:T44"/>
    <mergeCell ref="U43:U44"/>
    <mergeCell ref="W43:W44"/>
    <mergeCell ref="P51:P52"/>
    <mergeCell ref="P53:P54"/>
    <mergeCell ref="P49:P50"/>
    <mergeCell ref="S45:S46"/>
    <mergeCell ref="Q65:AL65"/>
    <mergeCell ref="AC63:AL63"/>
    <mergeCell ref="AJ49:AJ50"/>
    <mergeCell ref="AJ45:AJ46"/>
    <mergeCell ref="AH45:AH46"/>
    <mergeCell ref="Q41:Q42"/>
    <mergeCell ref="T41:T42"/>
    <mergeCell ref="Q63:Z63"/>
    <mergeCell ref="AL53:AL54"/>
    <mergeCell ref="V41:V42"/>
    <mergeCell ref="AJ43:AJ44"/>
    <mergeCell ref="AH43:AH44"/>
    <mergeCell ref="Y41:Y42"/>
    <mergeCell ref="Z45:Z46"/>
    <mergeCell ref="X45:X46"/>
    <mergeCell ref="X51:X52"/>
    <mergeCell ref="V45:V46"/>
    <mergeCell ref="V49:V50"/>
    <mergeCell ref="X49:X50"/>
    <mergeCell ref="Y49:Y50"/>
    <mergeCell ref="Y51:Y52"/>
    <mergeCell ref="AD41:AD42"/>
    <mergeCell ref="AC41:AC42"/>
    <mergeCell ref="AA41:AA42"/>
    <mergeCell ref="V39:V40"/>
    <mergeCell ref="AA39:AA40"/>
    <mergeCell ref="AB39:AB40"/>
    <mergeCell ref="Z39:Z40"/>
    <mergeCell ref="R39:R40"/>
    <mergeCell ref="S39:S40"/>
    <mergeCell ref="T39:T40"/>
    <mergeCell ref="U39:U40"/>
    <mergeCell ref="R41:R42"/>
    <mergeCell ref="W39:W40"/>
    <mergeCell ref="Y39:Y40"/>
    <mergeCell ref="S41:S42"/>
    <mergeCell ref="AB41:AB42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48"/>
  <sheetViews>
    <sheetView topLeftCell="A34" zoomScaleNormal="100" workbookViewId="0">
      <selection activeCell="D68" sqref="D68"/>
    </sheetView>
  </sheetViews>
  <sheetFormatPr defaultRowHeight="15.75"/>
  <cols>
    <col min="2" max="2" width="9.140625" style="309"/>
    <col min="3" max="3" width="119.7109375" style="309" customWidth="1"/>
    <col min="4" max="5" width="9.140625" style="341"/>
    <col min="6" max="9" width="9.140625" style="309"/>
  </cols>
  <sheetData>
    <row r="2" spans="2:43" ht="16.5" thickBot="1">
      <c r="B2" s="286"/>
      <c r="C2" s="287"/>
      <c r="D2" s="287"/>
      <c r="E2" s="347"/>
      <c r="F2" s="289"/>
      <c r="G2" s="289"/>
      <c r="H2" s="289"/>
      <c r="I2" s="289"/>
      <c r="J2" s="276"/>
      <c r="K2" s="276"/>
      <c r="L2" s="276"/>
      <c r="M2" s="276"/>
      <c r="N2" s="276"/>
      <c r="O2" s="276"/>
      <c r="P2" s="276"/>
      <c r="Q2" s="276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6"/>
      <c r="AP2" s="275"/>
      <c r="AQ2" s="275"/>
    </row>
    <row r="3" spans="2:43" ht="24.75" customHeight="1" thickBot="1">
      <c r="B3" s="290"/>
      <c r="C3" s="491" t="s">
        <v>146</v>
      </c>
      <c r="D3" s="492"/>
      <c r="E3" s="342"/>
      <c r="F3" s="292"/>
      <c r="G3" s="292"/>
      <c r="H3" s="292"/>
      <c r="I3" s="292"/>
      <c r="J3" s="278"/>
      <c r="K3" s="278"/>
      <c r="L3" s="278"/>
      <c r="AA3" s="278"/>
      <c r="AB3" s="278"/>
      <c r="AP3" s="278"/>
      <c r="AQ3" s="278"/>
    </row>
    <row r="4" spans="2:43" s="327" customFormat="1" ht="33" customHeight="1">
      <c r="B4" s="286"/>
      <c r="C4" s="324" t="s">
        <v>151</v>
      </c>
      <c r="D4" s="293" t="s">
        <v>152</v>
      </c>
      <c r="E4" s="325"/>
      <c r="F4" s="325"/>
      <c r="G4" s="325"/>
      <c r="H4" s="325"/>
      <c r="I4" s="325"/>
      <c r="J4" s="326"/>
      <c r="K4" s="282"/>
      <c r="L4" s="282"/>
      <c r="AA4" s="282"/>
      <c r="AB4" s="282"/>
      <c r="AP4" s="282"/>
      <c r="AQ4" s="282"/>
    </row>
    <row r="5" spans="2:43" s="327" customFormat="1" ht="33" customHeight="1">
      <c r="B5" s="286"/>
      <c r="C5" s="328" t="s">
        <v>156</v>
      </c>
      <c r="D5" s="294" t="s">
        <v>152</v>
      </c>
      <c r="E5" s="329"/>
      <c r="F5" s="329"/>
      <c r="G5" s="329"/>
      <c r="H5" s="329"/>
      <c r="I5" s="329"/>
      <c r="J5" s="326"/>
      <c r="K5" s="282"/>
      <c r="L5" s="282"/>
      <c r="AA5" s="282"/>
      <c r="AB5" s="282"/>
      <c r="AP5" s="282"/>
      <c r="AQ5" s="282"/>
    </row>
    <row r="6" spans="2:43" s="327" customFormat="1" ht="33" customHeight="1">
      <c r="B6" s="286"/>
      <c r="C6" s="296" t="s">
        <v>158</v>
      </c>
      <c r="D6" s="294" t="s">
        <v>152</v>
      </c>
      <c r="E6" s="297"/>
      <c r="F6" s="297"/>
      <c r="G6" s="297"/>
      <c r="H6" s="297"/>
      <c r="I6" s="297"/>
      <c r="J6" s="326"/>
      <c r="K6" s="282"/>
      <c r="L6" s="282"/>
      <c r="AA6" s="282"/>
      <c r="AB6" s="282"/>
      <c r="AP6" s="282"/>
      <c r="AQ6" s="282"/>
    </row>
    <row r="7" spans="2:43" s="327" customFormat="1" ht="33" customHeight="1">
      <c r="B7" s="286"/>
      <c r="C7" s="304" t="s">
        <v>161</v>
      </c>
      <c r="D7" s="294" t="s">
        <v>152</v>
      </c>
      <c r="E7" s="325"/>
      <c r="F7" s="325"/>
      <c r="G7" s="325"/>
      <c r="H7" s="325"/>
      <c r="I7" s="325"/>
      <c r="J7" s="326"/>
      <c r="K7" s="282"/>
      <c r="L7" s="282"/>
      <c r="AA7" s="282"/>
      <c r="AB7" s="282"/>
      <c r="AP7" s="282"/>
      <c r="AQ7" s="282"/>
    </row>
    <row r="8" spans="2:43" s="327" customFormat="1" ht="33" customHeight="1">
      <c r="B8" s="286"/>
      <c r="C8" s="330" t="s">
        <v>164</v>
      </c>
      <c r="D8" s="294" t="s">
        <v>152</v>
      </c>
      <c r="E8" s="331"/>
      <c r="F8" s="331"/>
      <c r="G8" s="331"/>
      <c r="H8" s="331"/>
      <c r="I8" s="331"/>
      <c r="J8" s="326"/>
      <c r="K8" s="282"/>
      <c r="L8" s="282"/>
      <c r="AA8" s="282"/>
      <c r="AB8" s="282"/>
      <c r="AP8" s="282"/>
      <c r="AQ8" s="282"/>
    </row>
    <row r="9" spans="2:43" s="327" customFormat="1" ht="33" customHeight="1" thickBot="1">
      <c r="B9" s="286"/>
      <c r="C9" s="332" t="s">
        <v>168</v>
      </c>
      <c r="D9" s="298" t="s">
        <v>152</v>
      </c>
      <c r="E9" s="331"/>
      <c r="F9" s="331"/>
      <c r="G9" s="331"/>
      <c r="H9" s="331"/>
      <c r="I9" s="331"/>
      <c r="J9" s="326"/>
      <c r="K9" s="333"/>
      <c r="L9" s="333"/>
      <c r="AA9" s="282"/>
      <c r="AB9" s="282"/>
      <c r="AP9" s="282"/>
      <c r="AQ9" s="282"/>
    </row>
    <row r="10" spans="2:43">
      <c r="B10" s="286"/>
      <c r="C10" s="288"/>
      <c r="D10" s="287"/>
      <c r="E10" s="347"/>
      <c r="F10" s="289"/>
      <c r="G10" s="289"/>
      <c r="H10" s="289"/>
      <c r="I10" s="289"/>
      <c r="J10" s="276"/>
      <c r="K10" s="276"/>
      <c r="L10" s="276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P10" s="275"/>
      <c r="AQ10" s="275"/>
    </row>
    <row r="11" spans="2:43" ht="16.5" thickBot="1">
      <c r="B11" s="286"/>
      <c r="C11" s="288"/>
      <c r="D11" s="287"/>
      <c r="E11" s="347"/>
      <c r="F11" s="289"/>
      <c r="G11" s="289"/>
      <c r="H11" s="289"/>
      <c r="I11" s="289"/>
      <c r="J11" s="276"/>
      <c r="K11" s="276"/>
      <c r="L11" s="276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6"/>
      <c r="AP11" s="275"/>
      <c r="AQ11" s="275"/>
    </row>
    <row r="12" spans="2:43" s="221" customFormat="1" ht="20.25" customHeight="1">
      <c r="B12" s="286"/>
      <c r="C12" s="495" t="s">
        <v>174</v>
      </c>
      <c r="D12" s="496"/>
      <c r="E12" s="497"/>
      <c r="F12" s="299"/>
      <c r="G12" s="299"/>
      <c r="H12" s="286"/>
      <c r="I12" s="286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81"/>
      <c r="AP12" s="274"/>
      <c r="AQ12" s="274"/>
    </row>
    <row r="13" spans="2:43" ht="24" customHeight="1" thickBot="1">
      <c r="B13" s="286"/>
      <c r="C13" s="300" t="s">
        <v>147</v>
      </c>
      <c r="D13" s="301" t="s">
        <v>148</v>
      </c>
      <c r="E13" s="302" t="s">
        <v>149</v>
      </c>
      <c r="F13" s="295"/>
      <c r="G13" s="295"/>
      <c r="H13" s="295"/>
      <c r="I13" s="295"/>
      <c r="J13" s="279"/>
      <c r="K13" s="279"/>
      <c r="L13" s="279"/>
      <c r="M13" s="279"/>
      <c r="N13" s="279"/>
      <c r="O13" s="279"/>
      <c r="P13" s="279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6"/>
      <c r="AP13" s="275"/>
      <c r="AQ13" s="275"/>
    </row>
    <row r="14" spans="2:43" s="327" customFormat="1" ht="21.75" customHeight="1">
      <c r="B14" s="286"/>
      <c r="C14" s="334" t="s">
        <v>153</v>
      </c>
      <c r="D14" s="335">
        <v>500</v>
      </c>
      <c r="E14" s="293">
        <v>20</v>
      </c>
      <c r="F14" s="329"/>
      <c r="G14" s="329"/>
      <c r="H14" s="329"/>
      <c r="I14" s="329"/>
      <c r="J14" s="336"/>
      <c r="K14" s="336"/>
      <c r="L14" s="336"/>
      <c r="M14" s="336"/>
      <c r="N14" s="336"/>
      <c r="O14" s="336"/>
      <c r="P14" s="336"/>
      <c r="Q14" s="282"/>
      <c r="AB14" s="333"/>
      <c r="AC14" s="333"/>
      <c r="AD14" s="282"/>
      <c r="AE14" s="282"/>
      <c r="AF14" s="282"/>
      <c r="AG14" s="282"/>
      <c r="AH14" s="282"/>
      <c r="AI14" s="282"/>
      <c r="AJ14" s="282"/>
      <c r="AK14" s="282"/>
      <c r="AL14" s="282"/>
      <c r="AM14" s="337"/>
      <c r="AN14" s="282"/>
      <c r="AO14" s="282"/>
      <c r="AP14" s="282"/>
      <c r="AQ14" s="282"/>
    </row>
    <row r="15" spans="2:43" s="327" customFormat="1" ht="21.75" customHeight="1">
      <c r="B15" s="286"/>
      <c r="C15" s="303" t="s">
        <v>157</v>
      </c>
      <c r="D15" s="338">
        <v>420</v>
      </c>
      <c r="E15" s="294">
        <v>17</v>
      </c>
      <c r="F15" s="329"/>
      <c r="G15" s="329"/>
      <c r="H15" s="329"/>
      <c r="I15" s="329"/>
      <c r="J15" s="336"/>
      <c r="K15" s="336"/>
      <c r="L15" s="336"/>
      <c r="M15" s="336"/>
      <c r="N15" s="336"/>
      <c r="O15" s="336"/>
      <c r="P15" s="336"/>
      <c r="Q15" s="282"/>
      <c r="AB15" s="333"/>
      <c r="AC15" s="333"/>
      <c r="AD15" s="282"/>
      <c r="AE15" s="282"/>
      <c r="AF15" s="282"/>
      <c r="AG15" s="282"/>
      <c r="AH15" s="282"/>
      <c r="AI15" s="282"/>
      <c r="AJ15" s="282"/>
      <c r="AK15" s="282"/>
      <c r="AL15" s="282"/>
      <c r="AM15" s="337"/>
      <c r="AN15" s="282"/>
      <c r="AO15" s="282"/>
      <c r="AP15" s="282"/>
      <c r="AQ15" s="282"/>
    </row>
    <row r="16" spans="2:43" s="327" customFormat="1" ht="21.75" customHeight="1">
      <c r="B16" s="286"/>
      <c r="C16" s="303" t="s">
        <v>159</v>
      </c>
      <c r="D16" s="305">
        <v>600</v>
      </c>
      <c r="E16" s="294">
        <v>22</v>
      </c>
      <c r="F16" s="329"/>
      <c r="G16" s="329"/>
      <c r="H16" s="329"/>
      <c r="I16" s="329"/>
      <c r="J16" s="336"/>
      <c r="K16" s="336"/>
      <c r="L16" s="336"/>
      <c r="M16" s="336"/>
      <c r="N16" s="336"/>
      <c r="O16" s="336"/>
      <c r="P16" s="336"/>
      <c r="Q16" s="282"/>
      <c r="AB16" s="333"/>
      <c r="AC16" s="333"/>
      <c r="AD16" s="282"/>
      <c r="AE16" s="282"/>
      <c r="AF16" s="282"/>
      <c r="AG16" s="282"/>
      <c r="AH16" s="282"/>
      <c r="AI16" s="282"/>
      <c r="AJ16" s="282"/>
      <c r="AK16" s="282"/>
      <c r="AL16" s="282"/>
      <c r="AM16" s="337"/>
      <c r="AN16" s="282"/>
      <c r="AO16" s="282"/>
      <c r="AP16" s="282"/>
      <c r="AQ16" s="282"/>
    </row>
    <row r="17" spans="2:43" s="327" customFormat="1" ht="21.75" customHeight="1">
      <c r="B17" s="286"/>
      <c r="C17" s="303" t="s">
        <v>160</v>
      </c>
      <c r="D17" s="338">
        <v>900</v>
      </c>
      <c r="E17" s="294">
        <v>34</v>
      </c>
      <c r="F17" s="329"/>
      <c r="G17" s="329"/>
      <c r="H17" s="329"/>
      <c r="I17" s="329"/>
      <c r="J17" s="336"/>
      <c r="K17" s="336"/>
      <c r="L17" s="336"/>
      <c r="M17" s="336"/>
      <c r="N17" s="336"/>
      <c r="O17" s="336"/>
      <c r="P17" s="336"/>
      <c r="Q17" s="282"/>
      <c r="AB17" s="333"/>
      <c r="AC17" s="333"/>
      <c r="AD17" s="282"/>
      <c r="AE17" s="282"/>
      <c r="AF17" s="282"/>
      <c r="AG17" s="282"/>
      <c r="AH17" s="282"/>
      <c r="AI17" s="282"/>
      <c r="AJ17" s="282"/>
      <c r="AK17" s="282"/>
      <c r="AL17" s="282"/>
      <c r="AM17" s="337"/>
      <c r="AN17" s="282"/>
      <c r="AO17" s="282"/>
      <c r="AP17" s="282"/>
      <c r="AQ17" s="282"/>
    </row>
    <row r="18" spans="2:43" s="327" customFormat="1" ht="21.75" customHeight="1">
      <c r="B18" s="286"/>
      <c r="C18" s="303" t="s">
        <v>162</v>
      </c>
      <c r="D18" s="305">
        <v>1100</v>
      </c>
      <c r="E18" s="294">
        <v>41</v>
      </c>
      <c r="F18" s="329"/>
      <c r="G18" s="329"/>
      <c r="H18" s="329"/>
      <c r="I18" s="329"/>
      <c r="J18" s="336"/>
      <c r="K18" s="336"/>
      <c r="L18" s="336"/>
      <c r="M18" s="336"/>
      <c r="N18" s="336"/>
      <c r="O18" s="336"/>
      <c r="P18" s="336"/>
      <c r="Q18" s="282"/>
      <c r="AB18" s="333"/>
      <c r="AC18" s="333"/>
      <c r="AD18" s="282"/>
      <c r="AE18" s="282"/>
      <c r="AF18" s="282"/>
      <c r="AG18" s="282"/>
      <c r="AH18" s="282"/>
      <c r="AI18" s="282"/>
      <c r="AJ18" s="282"/>
      <c r="AK18" s="282"/>
      <c r="AL18" s="282"/>
      <c r="AM18" s="337"/>
      <c r="AN18" s="282"/>
      <c r="AO18" s="282"/>
      <c r="AP18" s="282"/>
      <c r="AQ18" s="282"/>
    </row>
    <row r="19" spans="2:43" s="327" customFormat="1" ht="21.75" customHeight="1">
      <c r="B19" s="286"/>
      <c r="C19" s="304" t="s">
        <v>167</v>
      </c>
      <c r="D19" s="305">
        <v>60</v>
      </c>
      <c r="E19" s="294"/>
      <c r="F19" s="329"/>
      <c r="G19" s="329"/>
      <c r="H19" s="329"/>
      <c r="I19" s="329"/>
      <c r="J19" s="336"/>
      <c r="K19" s="336"/>
      <c r="L19" s="336"/>
      <c r="M19" s="336"/>
      <c r="N19" s="336"/>
      <c r="O19" s="336"/>
      <c r="P19" s="336"/>
      <c r="Q19" s="282"/>
      <c r="AB19" s="333"/>
      <c r="AC19" s="333"/>
      <c r="AD19" s="282"/>
      <c r="AE19" s="282"/>
      <c r="AF19" s="282"/>
      <c r="AG19" s="282"/>
      <c r="AH19" s="282"/>
      <c r="AI19" s="282"/>
      <c r="AJ19" s="282"/>
      <c r="AK19" s="282"/>
      <c r="AL19" s="282"/>
      <c r="AM19" s="337"/>
      <c r="AN19" s="282"/>
      <c r="AO19" s="282"/>
      <c r="AP19" s="282"/>
      <c r="AQ19" s="282"/>
    </row>
    <row r="20" spans="2:43" s="327" customFormat="1" ht="21.75" customHeight="1">
      <c r="B20" s="286"/>
      <c r="C20" s="304" t="s">
        <v>169</v>
      </c>
      <c r="D20" s="305">
        <v>15</v>
      </c>
      <c r="E20" s="339"/>
      <c r="F20" s="329"/>
      <c r="G20" s="329"/>
      <c r="H20" s="329"/>
      <c r="I20" s="329"/>
      <c r="J20" s="336"/>
      <c r="K20" s="336"/>
      <c r="L20" s="336"/>
      <c r="M20" s="336"/>
      <c r="N20" s="336"/>
      <c r="O20" s="336"/>
      <c r="P20" s="336"/>
      <c r="Q20" s="340"/>
      <c r="AB20" s="333"/>
      <c r="AC20" s="333"/>
      <c r="AD20" s="282"/>
      <c r="AE20" s="282"/>
      <c r="AF20" s="282"/>
      <c r="AG20" s="282"/>
      <c r="AH20" s="282"/>
      <c r="AI20" s="282"/>
      <c r="AJ20" s="282"/>
      <c r="AK20" s="282"/>
      <c r="AL20" s="282"/>
      <c r="AM20" s="337"/>
      <c r="AN20" s="282"/>
      <c r="AO20" s="282"/>
      <c r="AP20" s="282"/>
      <c r="AQ20" s="282"/>
    </row>
    <row r="21" spans="2:43" s="327" customFormat="1" ht="21.75" customHeight="1" thickBot="1">
      <c r="B21" s="286"/>
      <c r="C21" s="306" t="s">
        <v>175</v>
      </c>
      <c r="D21" s="307">
        <f>SUM(D14:D20)</f>
        <v>3595</v>
      </c>
      <c r="E21" s="308">
        <v>134</v>
      </c>
      <c r="F21" s="329"/>
      <c r="G21" s="329"/>
      <c r="H21" s="329"/>
      <c r="I21" s="329"/>
      <c r="J21" s="336"/>
      <c r="K21" s="336"/>
      <c r="L21" s="336"/>
      <c r="M21" s="336"/>
      <c r="N21" s="336"/>
      <c r="O21" s="336"/>
      <c r="P21" s="336"/>
      <c r="Q21" s="340"/>
      <c r="AB21" s="333"/>
      <c r="AC21" s="333"/>
      <c r="AD21" s="282"/>
      <c r="AE21" s="282"/>
      <c r="AF21" s="282"/>
      <c r="AG21" s="282"/>
      <c r="AH21" s="282"/>
      <c r="AI21" s="282"/>
      <c r="AJ21" s="282"/>
      <c r="AK21" s="282"/>
      <c r="AL21" s="282"/>
      <c r="AM21" s="337"/>
      <c r="AN21" s="282"/>
      <c r="AO21" s="282"/>
      <c r="AP21" s="282"/>
      <c r="AQ21" s="282"/>
    </row>
    <row r="22" spans="2:43" s="327" customFormat="1">
      <c r="B22" s="341"/>
      <c r="C22" s="341"/>
      <c r="D22" s="341"/>
      <c r="E22" s="341"/>
      <c r="F22" s="341"/>
      <c r="G22" s="341"/>
      <c r="H22" s="341"/>
      <c r="I22" s="341"/>
    </row>
    <row r="23" spans="2:43" s="327" customFormat="1" ht="16.5" thickBot="1">
      <c r="B23" s="341"/>
      <c r="C23" s="341"/>
      <c r="D23" s="341"/>
      <c r="E23" s="341"/>
      <c r="F23" s="341"/>
      <c r="G23" s="341"/>
      <c r="H23" s="341"/>
      <c r="I23" s="341"/>
    </row>
    <row r="24" spans="2:43" s="327" customFormat="1" ht="21.75" customHeight="1" thickBot="1">
      <c r="B24" s="341"/>
      <c r="C24" s="291" t="s">
        <v>147</v>
      </c>
      <c r="D24" s="310" t="s">
        <v>148</v>
      </c>
      <c r="E24" s="311" t="s">
        <v>149</v>
      </c>
      <c r="F24" s="341"/>
      <c r="G24" s="341"/>
      <c r="H24" s="342"/>
      <c r="I24" s="342"/>
      <c r="J24" s="343"/>
      <c r="K24" s="343"/>
      <c r="L24" s="343"/>
      <c r="M24" s="343"/>
      <c r="N24" s="343"/>
    </row>
    <row r="25" spans="2:43" s="327" customFormat="1" ht="23.25" customHeight="1">
      <c r="B25" s="341"/>
      <c r="C25" s="344" t="s">
        <v>153</v>
      </c>
      <c r="D25" s="335">
        <v>500</v>
      </c>
      <c r="E25" s="293">
        <v>20</v>
      </c>
      <c r="F25" s="341"/>
      <c r="G25" s="341"/>
      <c r="H25" s="329"/>
      <c r="I25" s="329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</row>
    <row r="26" spans="2:43" s="327" customFormat="1" ht="23.25" customHeight="1">
      <c r="B26" s="341"/>
      <c r="C26" s="312" t="s">
        <v>157</v>
      </c>
      <c r="D26" s="338">
        <v>420</v>
      </c>
      <c r="E26" s="294">
        <v>17</v>
      </c>
      <c r="F26" s="341"/>
      <c r="G26" s="341"/>
      <c r="H26" s="329"/>
      <c r="I26" s="329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</row>
    <row r="27" spans="2:43" s="327" customFormat="1" ht="23.25" customHeight="1">
      <c r="B27" s="341"/>
      <c r="C27" s="312" t="s">
        <v>159</v>
      </c>
      <c r="D27" s="305">
        <v>600</v>
      </c>
      <c r="E27" s="294">
        <v>22</v>
      </c>
      <c r="F27" s="341"/>
      <c r="G27" s="341"/>
      <c r="H27" s="329"/>
      <c r="I27" s="329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</row>
    <row r="28" spans="2:43" s="327" customFormat="1" ht="23.25" customHeight="1">
      <c r="B28" s="341"/>
      <c r="C28" s="312" t="s">
        <v>160</v>
      </c>
      <c r="D28" s="338">
        <v>900</v>
      </c>
      <c r="E28" s="294">
        <v>34</v>
      </c>
      <c r="F28" s="341"/>
      <c r="G28" s="341"/>
      <c r="H28" s="329"/>
      <c r="I28" s="329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</row>
    <row r="29" spans="2:43" s="327" customFormat="1" ht="23.25" customHeight="1">
      <c r="B29" s="341"/>
      <c r="C29" s="312" t="s">
        <v>162</v>
      </c>
      <c r="D29" s="305">
        <v>1100</v>
      </c>
      <c r="E29" s="294">
        <v>41</v>
      </c>
      <c r="F29" s="341"/>
      <c r="G29" s="341"/>
      <c r="H29" s="329"/>
      <c r="I29" s="329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</row>
    <row r="30" spans="2:43" s="327" customFormat="1" ht="23.25" customHeight="1">
      <c r="B30" s="341"/>
      <c r="C30" s="312" t="s">
        <v>165</v>
      </c>
      <c r="D30" s="305">
        <v>1200</v>
      </c>
      <c r="E30" s="294">
        <v>46</v>
      </c>
      <c r="F30" s="341"/>
      <c r="G30" s="341"/>
      <c r="H30" s="329"/>
      <c r="I30" s="329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</row>
    <row r="31" spans="2:43" s="327" customFormat="1" ht="23.25" customHeight="1">
      <c r="B31" s="341"/>
      <c r="C31" s="304" t="s">
        <v>167</v>
      </c>
      <c r="D31" s="305">
        <v>60</v>
      </c>
      <c r="E31" s="294"/>
      <c r="F31" s="341"/>
      <c r="G31" s="341"/>
      <c r="H31" s="329"/>
      <c r="I31" s="329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</row>
    <row r="32" spans="2:43" s="327" customFormat="1" ht="23.25" customHeight="1">
      <c r="B32" s="341"/>
      <c r="C32" s="304" t="s">
        <v>169</v>
      </c>
      <c r="D32" s="305">
        <v>15</v>
      </c>
      <c r="E32" s="339"/>
      <c r="F32" s="341"/>
      <c r="G32" s="341"/>
      <c r="H32" s="329"/>
      <c r="I32" s="329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</row>
    <row r="33" spans="2:36" s="327" customFormat="1" ht="23.25" customHeight="1" thickBot="1">
      <c r="B33" s="341"/>
      <c r="C33" s="313"/>
      <c r="D33" s="345">
        <v>4795</v>
      </c>
      <c r="E33" s="346">
        <v>180</v>
      </c>
      <c r="F33" s="341"/>
      <c r="G33" s="341"/>
      <c r="H33" s="329"/>
      <c r="I33" s="329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</row>
    <row r="34" spans="2:36" s="327" customFormat="1">
      <c r="B34" s="341"/>
      <c r="C34" s="341"/>
      <c r="D34" s="341"/>
      <c r="E34" s="341"/>
      <c r="F34" s="341"/>
      <c r="G34" s="341"/>
      <c r="H34" s="341"/>
      <c r="I34" s="341"/>
    </row>
    <row r="35" spans="2:36" ht="16.5" thickBot="1">
      <c r="C35" s="289"/>
      <c r="D35" s="287"/>
      <c r="E35" s="287"/>
      <c r="F35" s="288"/>
      <c r="G35" s="288"/>
      <c r="H35" s="288"/>
      <c r="I35" s="288"/>
      <c r="J35" s="275"/>
      <c r="K35" s="275"/>
      <c r="L35" s="275"/>
      <c r="M35" s="277"/>
      <c r="N35" s="275"/>
      <c r="O35" s="275"/>
    </row>
    <row r="36" spans="2:36" ht="29.25" customHeight="1">
      <c r="C36" s="498" t="s">
        <v>150</v>
      </c>
      <c r="D36" s="499"/>
      <c r="E36" s="500"/>
      <c r="F36" s="292"/>
      <c r="G36" s="292"/>
      <c r="H36" s="292"/>
      <c r="I36" s="292"/>
      <c r="J36" s="278"/>
      <c r="K36" s="278"/>
      <c r="L36" s="278"/>
      <c r="M36" s="278"/>
      <c r="N36" s="278"/>
      <c r="O36" s="278"/>
    </row>
    <row r="37" spans="2:36" ht="64.5" customHeight="1">
      <c r="C37" s="314" t="s">
        <v>154</v>
      </c>
      <c r="D37" s="493" t="s">
        <v>155</v>
      </c>
      <c r="E37" s="494"/>
      <c r="F37" s="315"/>
      <c r="G37" s="316"/>
      <c r="H37" s="316"/>
      <c r="I37" s="316"/>
      <c r="J37" s="280"/>
      <c r="K37" s="280"/>
      <c r="L37" s="283"/>
      <c r="O37" s="275"/>
    </row>
    <row r="38" spans="2:36" ht="24" customHeight="1">
      <c r="C38" s="317" t="s">
        <v>163</v>
      </c>
      <c r="D38" s="318" t="s">
        <v>148</v>
      </c>
      <c r="E38" s="319" t="s">
        <v>149</v>
      </c>
      <c r="F38" s="320"/>
      <c r="G38" s="316"/>
      <c r="H38" s="316"/>
      <c r="I38" s="316"/>
      <c r="J38" s="280"/>
      <c r="K38" s="280"/>
      <c r="L38" s="283"/>
      <c r="O38" s="275"/>
    </row>
    <row r="39" spans="2:36" ht="21.75" customHeight="1">
      <c r="C39" s="312" t="s">
        <v>166</v>
      </c>
      <c r="D39" s="348">
        <v>200</v>
      </c>
      <c r="E39" s="349">
        <v>6.7</v>
      </c>
      <c r="F39" s="320"/>
      <c r="G39" s="321"/>
      <c r="H39" s="321"/>
      <c r="I39" s="321"/>
      <c r="J39" s="284"/>
      <c r="K39" s="284"/>
      <c r="L39" s="283"/>
      <c r="O39" s="275"/>
    </row>
    <row r="40" spans="2:36" ht="21.75" customHeight="1">
      <c r="C40" s="312" t="s">
        <v>178</v>
      </c>
      <c r="D40" s="350">
        <v>20</v>
      </c>
      <c r="E40" s="294">
        <v>0.7</v>
      </c>
      <c r="F40" s="320"/>
      <c r="G40" s="321"/>
      <c r="H40" s="321"/>
      <c r="I40" s="321"/>
      <c r="J40" s="284"/>
      <c r="K40" s="284"/>
      <c r="L40" s="283"/>
      <c r="O40" s="275"/>
    </row>
    <row r="41" spans="2:36" ht="21.75" customHeight="1">
      <c r="C41" s="312" t="s">
        <v>170</v>
      </c>
      <c r="D41" s="350">
        <v>20</v>
      </c>
      <c r="E41" s="294">
        <v>0.7</v>
      </c>
      <c r="F41" s="320"/>
      <c r="G41" s="321"/>
      <c r="H41" s="321"/>
      <c r="I41" s="321"/>
      <c r="J41" s="284"/>
      <c r="K41" s="284"/>
      <c r="L41" s="283"/>
      <c r="O41" s="275"/>
    </row>
    <row r="42" spans="2:36" ht="21.75" customHeight="1">
      <c r="C42" s="312" t="s">
        <v>171</v>
      </c>
      <c r="D42" s="350">
        <v>1100</v>
      </c>
      <c r="E42" s="294">
        <v>41</v>
      </c>
      <c r="F42" s="320"/>
      <c r="G42" s="321"/>
      <c r="H42" s="321"/>
      <c r="I42" s="321"/>
      <c r="J42" s="284"/>
      <c r="K42" s="284"/>
      <c r="L42" s="283"/>
      <c r="O42" s="275"/>
    </row>
    <row r="43" spans="2:36" ht="21.75" customHeight="1">
      <c r="C43" s="312" t="s">
        <v>172</v>
      </c>
      <c r="D43" s="350">
        <v>1200</v>
      </c>
      <c r="E43" s="294">
        <v>46</v>
      </c>
      <c r="F43" s="320"/>
      <c r="G43" s="321"/>
      <c r="H43" s="321"/>
      <c r="I43" s="321"/>
      <c r="J43" s="284"/>
      <c r="K43" s="284"/>
      <c r="L43" s="283"/>
      <c r="O43" s="275"/>
    </row>
    <row r="44" spans="2:36" ht="21.75" customHeight="1" thickBot="1">
      <c r="C44" s="322"/>
      <c r="D44" s="351">
        <v>2540</v>
      </c>
      <c r="E44" s="346">
        <v>95.1</v>
      </c>
      <c r="F44" s="320"/>
      <c r="G44" s="323"/>
      <c r="H44" s="323"/>
      <c r="I44" s="323"/>
      <c r="J44" s="285"/>
      <c r="K44" s="285"/>
      <c r="L44" s="283"/>
      <c r="O44" s="275"/>
    </row>
    <row r="45" spans="2:36">
      <c r="C45" s="289"/>
      <c r="D45" s="287"/>
      <c r="E45" s="287"/>
      <c r="F45" s="288"/>
      <c r="G45" s="288"/>
      <c r="H45" s="288"/>
      <c r="I45" s="288"/>
      <c r="J45" s="275"/>
      <c r="K45" s="275"/>
      <c r="L45" s="275"/>
      <c r="M45" s="277"/>
      <c r="N45" s="275"/>
      <c r="O45" s="275"/>
    </row>
    <row r="46" spans="2:36">
      <c r="C46" s="288" t="s">
        <v>173</v>
      </c>
      <c r="D46" s="287"/>
      <c r="E46" s="287"/>
      <c r="F46" s="288"/>
      <c r="G46" s="288"/>
      <c r="H46" s="288"/>
      <c r="I46" s="288"/>
      <c r="J46" s="275"/>
      <c r="K46" s="275"/>
      <c r="L46" s="275"/>
      <c r="M46" s="277"/>
      <c r="N46" s="275"/>
      <c r="O46" s="275"/>
    </row>
    <row r="47" spans="2:36">
      <c r="C47" s="289"/>
      <c r="D47" s="287"/>
      <c r="E47" s="287"/>
      <c r="F47" s="288"/>
      <c r="G47" s="288"/>
      <c r="H47" s="288"/>
      <c r="I47" s="288"/>
      <c r="J47" s="275"/>
      <c r="K47" s="275"/>
      <c r="L47" s="275"/>
      <c r="M47" s="277"/>
      <c r="N47" s="275"/>
      <c r="O47" s="275"/>
    </row>
    <row r="48" spans="2:36">
      <c r="C48" s="289"/>
      <c r="D48" s="287"/>
      <c r="E48" s="287"/>
      <c r="F48" s="288"/>
      <c r="G48" s="288"/>
      <c r="H48" s="288"/>
      <c r="I48" s="288"/>
      <c r="J48" s="275"/>
      <c r="K48" s="275"/>
      <c r="L48" s="275"/>
      <c r="M48" s="277"/>
      <c r="N48" s="275"/>
      <c r="O48" s="275"/>
    </row>
  </sheetData>
  <mergeCells count="4">
    <mergeCell ref="C3:D3"/>
    <mergeCell ref="D37:E37"/>
    <mergeCell ref="C12:E12"/>
    <mergeCell ref="C36:E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 nabór 20_21</vt:lpstr>
      <vt:lpstr>standard</vt:lpstr>
      <vt:lpstr>'PLAN nabór 20_21'!Obszar_wydruku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Alicja Franek</cp:lastModifiedBy>
  <cp:lastPrinted>2020-04-08T12:41:52Z</cp:lastPrinted>
  <dcterms:created xsi:type="dcterms:W3CDTF">2012-01-15T08:04:40Z</dcterms:created>
  <dcterms:modified xsi:type="dcterms:W3CDTF">2021-01-18T11:36:57Z</dcterms:modified>
</cp:coreProperties>
</file>